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835" tabRatio="911" activeTab="0"/>
  </bookViews>
  <sheets>
    <sheet name="Evidenţa utilizatorilor" sheetId="1" r:id="rId1"/>
    <sheet name="Evidenţa doc.difuzate-categorie" sheetId="2" r:id="rId2"/>
    <sheet name="Evidenţa doc. difuzate-conţinut" sheetId="3" r:id="rId3"/>
    <sheet name="Frecvenţă, servicii, programe" sheetId="4" r:id="rId4"/>
    <sheet name="Evidenţa alte servicii" sheetId="5" r:id="rId5"/>
    <sheet name="Centralizator faţă" sheetId="6" r:id="rId6"/>
    <sheet name="Centralizator verso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<sst xmlns="http://schemas.openxmlformats.org/spreadsheetml/2006/main" count="513" uniqueCount="271">
  <si>
    <t>Utilizatori</t>
  </si>
  <si>
    <t>După statutul ocupaţional</t>
  </si>
  <si>
    <t>După vârstă</t>
  </si>
  <si>
    <t>După naţionalitate</t>
  </si>
  <si>
    <t>După sex</t>
  </si>
  <si>
    <t>Zilele lunii</t>
  </si>
  <si>
    <t>Utilizatori înscrişi</t>
  </si>
  <si>
    <t>Utilizatori activi</t>
  </si>
  <si>
    <t>Profesii intelectuale</t>
  </si>
  <si>
    <t>Tehnicieni, maiştri</t>
  </si>
  <si>
    <t>Funcţionari</t>
  </si>
  <si>
    <t>Muncitori</t>
  </si>
  <si>
    <t>Elevi</t>
  </si>
  <si>
    <t>Studenţi</t>
  </si>
  <si>
    <t>Pensionari</t>
  </si>
  <si>
    <t>Agricultori</t>
  </si>
  <si>
    <t>Casnice</t>
  </si>
  <si>
    <t>Şomeri</t>
  </si>
  <si>
    <t>Alte categorii</t>
  </si>
  <si>
    <t>Sub 14 ani</t>
  </si>
  <si>
    <t>14 - 25 ani</t>
  </si>
  <si>
    <t>26 - 40 ani</t>
  </si>
  <si>
    <t>41 - 60 ani</t>
  </si>
  <si>
    <t>Peste 60 ani</t>
  </si>
  <si>
    <t>Români</t>
  </si>
  <si>
    <t>Alte naţionalităţi</t>
  </si>
  <si>
    <t>Bărbătesc</t>
  </si>
  <si>
    <t>Femeiesc</t>
  </si>
  <si>
    <t>*</t>
  </si>
  <si>
    <t>**</t>
  </si>
  <si>
    <t>***</t>
  </si>
  <si>
    <t>EVIDENŢĂ  UTILIZATORI  ACTIVI</t>
  </si>
  <si>
    <t>Rep</t>
  </si>
  <si>
    <t>* Total lunar la unitatea administrativă</t>
  </si>
  <si>
    <t>** Total lunar la punctele de împrumut</t>
  </si>
  <si>
    <t>*** Total cumulat (lunar la unitatea administrativă + report)</t>
  </si>
  <si>
    <t>0</t>
  </si>
  <si>
    <t>1</t>
  </si>
  <si>
    <t>2</t>
  </si>
  <si>
    <t>33</t>
  </si>
  <si>
    <t>34/36</t>
  </si>
  <si>
    <t>37</t>
  </si>
  <si>
    <t>39</t>
  </si>
  <si>
    <t>50/54</t>
  </si>
  <si>
    <t>55/59</t>
  </si>
  <si>
    <t>61</t>
  </si>
  <si>
    <t>62/64; 66/69</t>
  </si>
  <si>
    <t>65</t>
  </si>
  <si>
    <t>78/79</t>
  </si>
  <si>
    <t>Din care, publicaţii pentru copii</t>
  </si>
  <si>
    <t>Rezervări de titluri</t>
  </si>
  <si>
    <t>Repartizarea documentelor difuzate (împrumutate + consultate)</t>
  </si>
  <si>
    <t>După categoria documentelor</t>
  </si>
  <si>
    <t>După limbă</t>
  </si>
  <si>
    <t>Română</t>
  </si>
  <si>
    <t>Engleză</t>
  </si>
  <si>
    <t>Germană</t>
  </si>
  <si>
    <t>Franceză</t>
  </si>
  <si>
    <t>Spaniolă</t>
  </si>
  <si>
    <t>Alte limbi</t>
  </si>
  <si>
    <t>Alte documente</t>
  </si>
  <si>
    <t>Doc. electronice</t>
  </si>
  <si>
    <t>Alte doc. electronice</t>
  </si>
  <si>
    <t>Documente grafice</t>
  </si>
  <si>
    <t>Doc. audio</t>
  </si>
  <si>
    <t>Doc. a.v. combinate</t>
  </si>
  <si>
    <t>Doc. de muzică tipărită</t>
  </si>
  <si>
    <t>Doc. cartografice</t>
  </si>
  <si>
    <t>Manuscrise</t>
  </si>
  <si>
    <t>Publicaţii seriale</t>
  </si>
  <si>
    <t>Cărţi</t>
  </si>
  <si>
    <t>Din care, consultate în bibliotecă</t>
  </si>
  <si>
    <t>Utilizarea bibliotecii la distanţă</t>
  </si>
  <si>
    <t>Participarea la programe culturale / evenimente</t>
  </si>
  <si>
    <t>Vizite la bibliotecă (Frecvenţa)</t>
  </si>
  <si>
    <t>Servicii tel., fax, poştă</t>
  </si>
  <si>
    <t>Reţele de computere</t>
  </si>
  <si>
    <t>Servicii în exterior (nr. vizite)</t>
  </si>
  <si>
    <t>Număr participanţi</t>
  </si>
  <si>
    <t>Expoziţii</t>
  </si>
  <si>
    <t>Prelucrarea documentelor</t>
  </si>
  <si>
    <t>Nr. înregistrări în catalogul electronic</t>
  </si>
  <si>
    <t>Nr. fişa cărţii</t>
  </si>
  <si>
    <t>Menţiuni referitoare la programe culturale / evenimente, expoziţii</t>
  </si>
  <si>
    <t>Nr. cereri solicitate</t>
  </si>
  <si>
    <t>Nr. cereri rezolvate</t>
  </si>
  <si>
    <t>Lunar</t>
  </si>
  <si>
    <t>Cumulat</t>
  </si>
  <si>
    <t>14-25 ani</t>
  </si>
  <si>
    <t>26-40 ani</t>
  </si>
  <si>
    <t>41-60 ani</t>
  </si>
  <si>
    <t>M</t>
  </si>
  <si>
    <t>F</t>
  </si>
  <si>
    <t>Mişcarea fondurilor</t>
  </si>
  <si>
    <t>CZU</t>
  </si>
  <si>
    <t>Existente la începutul lunii</t>
  </si>
  <si>
    <t>Achiziţionate în timpul lunii</t>
  </si>
  <si>
    <t>Ieşite în timpul lunii</t>
  </si>
  <si>
    <t>90; 929/990</t>
  </si>
  <si>
    <t>Din care publicaţii pentru copii</t>
  </si>
  <si>
    <t>Documente difuzate</t>
  </si>
  <si>
    <t>Total documente difuzate</t>
  </si>
  <si>
    <t>Din care consultate în bibliotecă</t>
  </si>
  <si>
    <t>Total documente difuzate (împrumutate + consultate)</t>
  </si>
  <si>
    <t>Doc. av.</t>
  </si>
  <si>
    <t>Doc. av. combinate</t>
  </si>
  <si>
    <t>Doc. grafice</t>
  </si>
  <si>
    <t>CD-ROM-uri</t>
  </si>
  <si>
    <t>Rusă</t>
  </si>
  <si>
    <t>După conţinut</t>
  </si>
  <si>
    <t>Nr. titluri solicitate</t>
  </si>
  <si>
    <t>Utilizarea bibliotecii</t>
  </si>
  <si>
    <t>Vizite la bibliotecă</t>
  </si>
  <si>
    <t>Servicii telefonice, fax, poştă</t>
  </si>
  <si>
    <t>Programe culturale / evenimente</t>
  </si>
  <si>
    <t>Nr. participanţi</t>
  </si>
  <si>
    <t>62 / 64; 66 / 69</t>
  </si>
  <si>
    <t>90; 929 / 990</t>
  </si>
  <si>
    <t>34 / 36</t>
  </si>
  <si>
    <t>55 / 59</t>
  </si>
  <si>
    <t>78 / 79</t>
  </si>
  <si>
    <t>Utilizarea bibliotecii de la distanţă</t>
  </si>
  <si>
    <t>Participarea  la programe culturale / evenimente</t>
  </si>
  <si>
    <t>la filială</t>
  </si>
  <si>
    <t>pe întreaga instittuţie</t>
  </si>
  <si>
    <t>pe întreaga instituţie</t>
  </si>
  <si>
    <t>Cereri pentru informaţii şi referinţe</t>
  </si>
  <si>
    <t>CENTRALIZATOR</t>
  </si>
  <si>
    <t>perioada: ____________________________</t>
  </si>
  <si>
    <t>Biblioteca comunală _________________________________________________</t>
  </si>
  <si>
    <t>50 / 54</t>
  </si>
  <si>
    <t>3 / 32</t>
  </si>
  <si>
    <t>7 / 77</t>
  </si>
  <si>
    <t>80 / 82.09</t>
  </si>
  <si>
    <t>821.135.1</t>
  </si>
  <si>
    <t>821.1 /.9</t>
  </si>
  <si>
    <t>91</t>
  </si>
  <si>
    <t>80/82.9</t>
  </si>
  <si>
    <t>821.1/.9</t>
  </si>
  <si>
    <t>3/32</t>
  </si>
  <si>
    <t>7/77</t>
  </si>
  <si>
    <t>80 / 82.9</t>
  </si>
  <si>
    <t>Prof. liberale</t>
  </si>
  <si>
    <t>Repartizarea documentelor difuzate (împrumutate la domiciliu + consultate)</t>
  </si>
  <si>
    <t>Documente digitale</t>
  </si>
  <si>
    <t>Documente audio - video</t>
  </si>
  <si>
    <t>Patente electronice</t>
  </si>
  <si>
    <t>Colecţii electronice</t>
  </si>
  <si>
    <t>Baze de date</t>
  </si>
  <si>
    <t>Periodice electronice</t>
  </si>
  <si>
    <t>După mediul de stocare</t>
  </si>
  <si>
    <t>Hârtie</t>
  </si>
  <si>
    <t>Casete audio</t>
  </si>
  <si>
    <t>Casete video</t>
  </si>
  <si>
    <t>CD audio</t>
  </si>
  <si>
    <t>CD - ROM</t>
  </si>
  <si>
    <t>DVD - ROM</t>
  </si>
  <si>
    <t>Diapozitive</t>
  </si>
  <si>
    <t>Discuri fonografice</t>
  </si>
  <si>
    <t>Benzi de magnetofon</t>
  </si>
  <si>
    <t>Microfise</t>
  </si>
  <si>
    <t>Microfilme</t>
  </si>
  <si>
    <t>Alte suporturi</t>
  </si>
  <si>
    <t>Doc. video</t>
  </si>
  <si>
    <t>Doc. a-v        în reţea</t>
  </si>
  <si>
    <t>după conţinut</t>
  </si>
  <si>
    <t>după limbă</t>
  </si>
  <si>
    <t>Limba primei minorităţi locale</t>
  </si>
  <si>
    <t>Vizite virtuale via Internet (nr. vizite)</t>
  </si>
  <si>
    <t>REPARTIZAREA SERVICIILOR DUPĂ TIPURI</t>
  </si>
  <si>
    <t>SERVICII  ELECTRONICE</t>
  </si>
  <si>
    <t>ALTE  SERVICII</t>
  </si>
  <si>
    <t>Împrumut interbibliotecar</t>
  </si>
  <si>
    <t>Titluri solicitate</t>
  </si>
  <si>
    <t>Titluri primite</t>
  </si>
  <si>
    <t>De alte biblioteci</t>
  </si>
  <si>
    <t>De la alte biblioteci</t>
  </si>
  <si>
    <t>Documente copiate pe hârtie (nr. pagini)</t>
  </si>
  <si>
    <t>Nr. vizite Ludotecă</t>
  </si>
  <si>
    <t>Referinţe şi bibliografii oferite</t>
  </si>
  <si>
    <t>Cereri de informaţii (nr. cereri)</t>
  </si>
  <si>
    <t>Rezervări titluri</t>
  </si>
  <si>
    <t>Sesiuni de orientare şi instruire a utilizatorilor</t>
  </si>
  <si>
    <t>Nr. sesiuni</t>
  </si>
  <si>
    <t>Nr. ore</t>
  </si>
  <si>
    <t>Solicitate</t>
  </si>
  <si>
    <t>Rezolvate</t>
  </si>
  <si>
    <t>Sesiuni OPAC</t>
  </si>
  <si>
    <t>Sesiuni Internet</t>
  </si>
  <si>
    <t>Tranzacţii de referinţe virtuale (prin e-mail)</t>
  </si>
  <si>
    <t>Livrări documente electronice</t>
  </si>
  <si>
    <t>Naţionalitatea predominantă în localitate</t>
  </si>
  <si>
    <t>Servicii electronice</t>
  </si>
  <si>
    <t xml:space="preserve">CENTRALIZATOR   LUNAR   DE   UTILIZARE   A   BIBLIOTECII </t>
  </si>
  <si>
    <t>…………………………………............................................</t>
  </si>
  <si>
    <t>Documente  difiuzate</t>
  </si>
  <si>
    <t>Pe întreaga instit.</t>
  </si>
  <si>
    <t>La filială</t>
  </si>
  <si>
    <t>Total  documente  difuzate (A=B)</t>
  </si>
  <si>
    <t>Din  care  consultate în biblioteca</t>
  </si>
  <si>
    <t>Total  documente difuzate( împrumutate la domiciliu + consultate )</t>
  </si>
  <si>
    <t>Publicaţii  seriale</t>
  </si>
  <si>
    <t>Municitori</t>
  </si>
  <si>
    <t>Microformate</t>
  </si>
  <si>
    <t>Doc.  cartografice</t>
  </si>
  <si>
    <t>Doc.  de  muzică  tipărite</t>
  </si>
  <si>
    <t>Documente av.</t>
  </si>
  <si>
    <t>Cărţi electronice</t>
  </si>
  <si>
    <t>Doc. AV in reţea</t>
  </si>
  <si>
    <t>Peste 61 ani</t>
  </si>
  <si>
    <t>CD-ROM</t>
  </si>
  <si>
    <t>Utilizarea  bibliotecii</t>
  </si>
  <si>
    <t>DVD-ROM</t>
  </si>
  <si>
    <t>Vizite  la  bibliotecă</t>
  </si>
  <si>
    <t>Utilizarea  bibliotecii de  la  distanţă</t>
  </si>
  <si>
    <t>Servicii  telefonice, fax,  poştă</t>
  </si>
  <si>
    <t>Microfişe</t>
  </si>
  <si>
    <t>Servicii  în  exterior         (nr. vizite)</t>
  </si>
  <si>
    <t>Total documente achiziţionate</t>
  </si>
  <si>
    <t>X</t>
  </si>
  <si>
    <t>Total documente eliminate</t>
  </si>
  <si>
    <t>Participarea  la  programe  culturale/ evenimente</t>
  </si>
  <si>
    <t>Programe  culturale/ evenimente</t>
  </si>
  <si>
    <t>* Se consemnează naţionalitatea predominantă în localitatea în care funcţionează biblioteca.</t>
  </si>
  <si>
    <t>** Se completează cu limba primei minorităţi locale (ex: lipovenească, romanes etc.)</t>
  </si>
  <si>
    <t>pagina 2</t>
  </si>
  <si>
    <t>Evidenţa altor servicii oferite</t>
  </si>
  <si>
    <t>Repartizarea serviciilor după tipuri</t>
  </si>
  <si>
    <t>Alte servicii</t>
  </si>
  <si>
    <t xml:space="preserve">Cereri de informaţii </t>
  </si>
  <si>
    <t>7/ 77</t>
  </si>
  <si>
    <t>90; 929/94</t>
  </si>
  <si>
    <r>
      <t xml:space="preserve">Împrumut la domiciliu </t>
    </r>
    <r>
      <rPr>
        <sz val="10"/>
        <rFont val="Arial"/>
        <family val="2"/>
      </rPr>
      <t>pentru persoane cu nevoi speciale</t>
    </r>
  </si>
  <si>
    <r>
      <t xml:space="preserve">Utilizarea Ludotecii                    </t>
    </r>
    <r>
      <rPr>
        <sz val="10"/>
        <rFont val="Arial"/>
        <family val="2"/>
      </rPr>
      <t xml:space="preserve">(număr vizite) </t>
    </r>
  </si>
  <si>
    <t>Alte  limbi</t>
  </si>
  <si>
    <t>A.  Dupa  categoria  documentelor</t>
  </si>
  <si>
    <t>B.  După mediul de stocare</t>
  </si>
  <si>
    <t>C. După conţinut</t>
  </si>
  <si>
    <t>D.  După  limbă</t>
  </si>
  <si>
    <t>Total documente difuzate (împrumutate la domiciliu + consultate în bibliotecă)</t>
  </si>
  <si>
    <t>Nr. utilizatorilori înscriși nu poate fi mai mic decât al celor activi</t>
  </si>
  <si>
    <t>A</t>
  </si>
  <si>
    <t>Nr. utilizatorilor activi trebuie sa fie egal cu suma categoriilor dupa statutul ocupațional</t>
  </si>
  <si>
    <t>B</t>
  </si>
  <si>
    <t>Nr. utilizatorilor activi trebuie sa fie egal cu suma grupelor de vârstă</t>
  </si>
  <si>
    <t>C</t>
  </si>
  <si>
    <t>Nr. utilizatorilor activi trebuie sa fie egal cu suma categoriilor după naționalitate</t>
  </si>
  <si>
    <t>D</t>
  </si>
  <si>
    <t>Nr. utilizatorilor activi trebuie sa fie egal cu suma categoriilor după sex</t>
  </si>
  <si>
    <t>E</t>
  </si>
  <si>
    <t>Observații</t>
  </si>
  <si>
    <t>Cărți electronice</t>
  </si>
  <si>
    <t>Totalul documentelor difuzate trebuie să fie mai mare sau egal dacât numărul celor consultate în bibliotecă</t>
  </si>
  <si>
    <t>Totalul documentelor difuzate trebuie să fie egal cu suma documentelor după categorie</t>
  </si>
  <si>
    <t>Totalul documentelor difuzate trebuie să fie egal cu suma documentelor după mediul de stocare</t>
  </si>
  <si>
    <t>Evidenţa utilizatorilor bibliotecii în luna                         anul ____________</t>
  </si>
  <si>
    <t>Anul</t>
  </si>
  <si>
    <t>Evidenţa documentelor difuzate în luna</t>
  </si>
  <si>
    <t>Totalul documentelor difuzate trebuie să fie egal cu suma documentelor repartizate după conținut</t>
  </si>
  <si>
    <t>Totalul documentelor difuzate trebuie să fie egal cu suma documentelor repartizate după limbă</t>
  </si>
  <si>
    <t>Număr programe culturale / evenimente</t>
  </si>
  <si>
    <t>Biblioteca / Filiala</t>
  </si>
  <si>
    <t xml:space="preserve">Luna </t>
  </si>
  <si>
    <t>Întocmit de</t>
  </si>
  <si>
    <t>(semnătura conducatorului / coordonatorului unității)</t>
  </si>
  <si>
    <t>Împrumut la domiciliu pentru persoane cu nevoi speciale</t>
  </si>
  <si>
    <t>80/82.09</t>
  </si>
  <si>
    <t xml:space="preserve">anul </t>
  </si>
  <si>
    <t>Luna</t>
  </si>
  <si>
    <t>Observații:</t>
  </si>
  <si>
    <t>Totalul documentelor difuzate trebuie să fie mai mare sau cel puțin egal cu numărul publicațiilor pentru copii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</si>
</sst>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\ ???/???"/>
  </numFmts>
  <fonts count="55">
    <font>
      <sz val="12"/>
      <name val="Arial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0" borderId="2" applyNumberFormat="0" applyFill="0" applyAlignment="0" applyProtection="0"/>
    <xf numFmtId="0" fontId="40" fillId="28" borderId="0" applyNumberFormat="0" applyBorder="0" applyAlignment="0" applyProtection="0"/>
    <xf numFmtId="0" fontId="41" fillId="27" borderId="3" applyNumberFormat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21" xfId="0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center" vertical="center" textRotation="90"/>
    </xf>
    <xf numFmtId="0" fontId="1" fillId="0" borderId="11" xfId="0" applyFont="1" applyBorder="1" applyAlignment="1">
      <alignment vertical="center" wrapText="1" shrinkToFi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5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52" fillId="0" borderId="0" xfId="0" applyNumberFormat="1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2" fillId="0" borderId="11" xfId="0" applyFont="1" applyBorder="1" applyAlignment="1" applyProtection="1">
      <alignment horizontal="left" vertical="center"/>
      <protection hidden="1"/>
    </xf>
    <xf numFmtId="0" fontId="52" fillId="0" borderId="11" xfId="0" applyFont="1" applyBorder="1" applyAlignment="1" applyProtection="1">
      <alignment horizontal="left" vertical="center" wrapText="1"/>
      <protection hidden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0" xfId="0" applyNumberFormat="1" applyFont="1" applyAlignment="1">
      <alignment horizontal="center" vertical="center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NumberFormat="1" applyFont="1" applyAlignment="1">
      <alignment horizontal="center" vertical="center"/>
    </xf>
    <xf numFmtId="0" fontId="52" fillId="0" borderId="0" xfId="0" applyNumberFormat="1" applyFont="1" applyAlignment="1">
      <alignment horizontal="left" vertical="center"/>
    </xf>
    <xf numFmtId="0" fontId="0" fillId="0" borderId="11" xfId="0" applyNumberFormat="1" applyBorder="1" applyAlignment="1" applyProtection="1">
      <alignment horizontal="center" vertical="center" wrapText="1"/>
      <protection locked="0"/>
    </xf>
    <xf numFmtId="0" fontId="0" fillId="0" borderId="11" xfId="0" applyNumberFormat="1" applyFont="1" applyBorder="1" applyAlignment="1" applyProtection="1">
      <alignment horizontal="center" vertical="center" wrapText="1"/>
      <protection locked="0"/>
    </xf>
    <xf numFmtId="0" fontId="52" fillId="0" borderId="11" xfId="0" applyNumberFormat="1" applyFont="1" applyBorder="1" applyAlignment="1" applyProtection="1">
      <alignment horizontal="center" vertical="center" wrapText="1"/>
      <protection hidden="1"/>
    </xf>
    <xf numFmtId="0" fontId="2" fillId="0" borderId="11" xfId="0" applyNumberFormat="1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25" xfId="0" applyNumberFormat="1" applyFont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20" xfId="0" applyNumberFormat="1" applyBorder="1" applyAlignment="1" applyProtection="1">
      <alignment horizontal="center" vertical="center" wrapText="1"/>
      <protection locked="0"/>
    </xf>
    <xf numFmtId="0" fontId="52" fillId="0" borderId="20" xfId="0" applyNumberFormat="1" applyFont="1" applyBorder="1" applyAlignment="1" applyProtection="1">
      <alignment horizontal="center" vertical="center" wrapText="1"/>
      <protection hidden="1"/>
    </xf>
    <xf numFmtId="0" fontId="54" fillId="0" borderId="26" xfId="0" applyNumberFormat="1" applyFont="1" applyBorder="1" applyAlignment="1" applyProtection="1">
      <alignment horizontal="center" vertical="center" wrapText="1"/>
      <protection hidden="1"/>
    </xf>
    <xf numFmtId="0" fontId="2" fillId="0" borderId="27" xfId="0" applyNumberFormat="1" applyFont="1" applyBorder="1" applyAlignment="1">
      <alignment horizontal="center" vertical="center" wrapText="1"/>
    </xf>
    <xf numFmtId="0" fontId="54" fillId="0" borderId="12" xfId="0" applyNumberFormat="1" applyFont="1" applyBorder="1" applyAlignment="1" applyProtection="1">
      <alignment horizontal="center" vertical="center" wrapText="1"/>
      <protection hidden="1"/>
    </xf>
    <xf numFmtId="49" fontId="0" fillId="0" borderId="27" xfId="0" applyNumberFormat="1" applyBorder="1" applyAlignment="1">
      <alignment horizontal="center" vertical="top" wrapText="1"/>
    </xf>
    <xf numFmtId="49" fontId="0" fillId="0" borderId="28" xfId="0" applyNumberFormat="1" applyBorder="1" applyAlignment="1">
      <alignment horizontal="center" vertical="top" wrapText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19" xfId="0" applyNumberFormat="1" applyFont="1" applyBorder="1" applyAlignment="1" applyProtection="1">
      <alignment horizontal="center" vertical="center" wrapText="1"/>
      <protection hidden="1"/>
    </xf>
    <xf numFmtId="0" fontId="52" fillId="0" borderId="19" xfId="0" applyNumberFormat="1" applyFont="1" applyBorder="1" applyAlignment="1" applyProtection="1">
      <alignment horizontal="center" vertical="center" wrapText="1"/>
      <protection hidden="1"/>
    </xf>
    <xf numFmtId="0" fontId="54" fillId="0" borderId="29" xfId="0" applyNumberFormat="1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>
      <alignment vertical="center" wrapText="1" shrinkToFit="1"/>
    </xf>
    <xf numFmtId="0" fontId="2" fillId="0" borderId="30" xfId="0" applyFont="1" applyBorder="1" applyAlignment="1">
      <alignment horizontal="center" vertical="center"/>
    </xf>
    <xf numFmtId="168" fontId="2" fillId="0" borderId="3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1" fontId="2" fillId="0" borderId="37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" fontId="2" fillId="0" borderId="38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center" wrapText="1" shrinkToFi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shrinkToFit="1"/>
      <protection/>
    </xf>
    <xf numFmtId="0" fontId="0" fillId="0" borderId="0" xfId="0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vertical="center" wrapText="1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vertical="center" wrapText="1" shrinkToFit="1"/>
      <protection/>
    </xf>
    <xf numFmtId="0" fontId="2" fillId="0" borderId="0" xfId="0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/>
      <protection/>
    </xf>
    <xf numFmtId="0" fontId="13" fillId="0" borderId="0" xfId="0" applyFont="1" applyBorder="1" applyAlignment="1" applyProtection="1">
      <alignment vertical="center" textRotation="90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 textRotation="90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textRotation="90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wrapText="1"/>
      <protection/>
    </xf>
    <xf numFmtId="168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 wrapText="1" shrinkToFit="1"/>
      <protection/>
    </xf>
    <xf numFmtId="0" fontId="1" fillId="0" borderId="0" xfId="0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 wrapText="1" shrinkToFit="1"/>
      <protection/>
    </xf>
    <xf numFmtId="0" fontId="10" fillId="0" borderId="0" xfId="0" applyFont="1" applyBorder="1" applyAlignment="1" applyProtection="1">
      <alignment vertical="center" textRotation="90"/>
      <protection/>
    </xf>
    <xf numFmtId="0" fontId="2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 vertical="center" textRotation="90"/>
      <protection/>
    </xf>
    <xf numFmtId="0" fontId="13" fillId="0" borderId="0" xfId="0" applyFont="1" applyAlignment="1" applyProtection="1">
      <alignment vertical="center" wrapText="1"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52" fillId="0" borderId="20" xfId="0" applyFont="1" applyBorder="1" applyAlignment="1" applyProtection="1">
      <alignment horizontal="left" vertical="center"/>
      <protection hidden="1"/>
    </xf>
    <xf numFmtId="0" fontId="52" fillId="0" borderId="26" xfId="0" applyFont="1" applyBorder="1" applyAlignment="1" applyProtection="1">
      <alignment horizontal="left" vertical="center"/>
      <protection hidden="1"/>
    </xf>
    <xf numFmtId="0" fontId="2" fillId="0" borderId="27" xfId="0" applyFont="1" applyBorder="1" applyAlignment="1">
      <alignment horizontal="center" vertical="center" wrapText="1"/>
    </xf>
    <xf numFmtId="0" fontId="52" fillId="0" borderId="12" xfId="0" applyFont="1" applyBorder="1" applyAlignment="1" applyProtection="1">
      <alignment horizontal="left" vertical="center"/>
      <protection hidden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52" fillId="0" borderId="19" xfId="0" applyFont="1" applyBorder="1" applyAlignment="1" applyProtection="1">
      <alignment horizontal="left" vertical="center"/>
      <protection hidden="1"/>
    </xf>
    <xf numFmtId="0" fontId="52" fillId="0" borderId="29" xfId="0" applyFont="1" applyBorder="1" applyAlignment="1" applyProtection="1">
      <alignment horizontal="left" vertical="center"/>
      <protection hidden="1"/>
    </xf>
    <xf numFmtId="0" fontId="2" fillId="0" borderId="19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wrapText="1"/>
    </xf>
    <xf numFmtId="0" fontId="52" fillId="0" borderId="20" xfId="0" applyFont="1" applyBorder="1" applyAlignment="1" applyProtection="1">
      <alignment horizontal="left" vertical="center" wrapText="1"/>
      <protection hidden="1"/>
    </xf>
    <xf numFmtId="0" fontId="52" fillId="0" borderId="26" xfId="0" applyFont="1" applyBorder="1" applyAlignment="1" applyProtection="1">
      <alignment horizontal="left" vertical="center" wrapText="1"/>
      <protection hidden="1"/>
    </xf>
    <xf numFmtId="0" fontId="52" fillId="0" borderId="12" xfId="0" applyFont="1" applyBorder="1" applyAlignment="1" applyProtection="1">
      <alignment horizontal="left" vertical="center" wrapText="1"/>
      <protection hidden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  <protection/>
    </xf>
    <xf numFmtId="0" fontId="52" fillId="0" borderId="19" xfId="0" applyFont="1" applyBorder="1" applyAlignment="1" applyProtection="1">
      <alignment horizontal="left" vertical="center" wrapText="1"/>
      <protection hidden="1"/>
    </xf>
    <xf numFmtId="0" fontId="52" fillId="0" borderId="29" xfId="0" applyFont="1" applyBorder="1" applyAlignment="1" applyProtection="1">
      <alignment horizontal="left" vertical="center" wrapText="1"/>
      <protection hidden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  <protection locked="0"/>
    </xf>
    <xf numFmtId="49" fontId="2" fillId="0" borderId="26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hidden="1"/>
    </xf>
    <xf numFmtId="49" fontId="2" fillId="0" borderId="19" xfId="0" applyNumberFormat="1" applyFont="1" applyBorder="1" applyAlignment="1" applyProtection="1">
      <alignment horizontal="center" vertical="center" wrapText="1"/>
      <protection hidden="1"/>
    </xf>
    <xf numFmtId="49" fontId="2" fillId="0" borderId="29" xfId="0" applyNumberFormat="1" applyFont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center" vertical="center" textRotation="90" wrapText="1"/>
    </xf>
    <xf numFmtId="0" fontId="9" fillId="0" borderId="19" xfId="0" applyFont="1" applyFill="1" applyBorder="1" applyAlignment="1">
      <alignment horizontal="center" vertical="center" textRotation="90" wrapText="1"/>
    </xf>
    <xf numFmtId="0" fontId="2" fillId="0" borderId="29" xfId="0" applyFont="1" applyFill="1" applyBorder="1" applyAlignment="1">
      <alignment horizontal="center" vertical="center" textRotation="90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 applyProtection="1">
      <alignment horizontal="center" vertical="center" wrapText="1"/>
      <protection locked="0"/>
    </xf>
    <xf numFmtId="49" fontId="0" fillId="0" borderId="26" xfId="0" applyNumberForma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>
      <alignment horizontal="center" vertical="center" wrapText="1"/>
    </xf>
    <xf numFmtId="1" fontId="2" fillId="0" borderId="19" xfId="0" applyNumberFormat="1" applyFont="1" applyBorder="1" applyAlignment="1" applyProtection="1">
      <alignment horizontal="center" vertical="center" wrapText="1"/>
      <protection hidden="1"/>
    </xf>
    <xf numFmtId="1" fontId="2" fillId="0" borderId="29" xfId="0" applyNumberFormat="1" applyFont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49" fontId="2" fillId="0" borderId="20" xfId="0" applyNumberFormat="1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54" fillId="0" borderId="44" xfId="0" applyFont="1" applyBorder="1" applyAlignment="1">
      <alignment horizontal="center" vertical="center" textRotation="90"/>
    </xf>
    <xf numFmtId="0" fontId="54" fillId="0" borderId="45" xfId="0" applyFont="1" applyBorder="1" applyAlignment="1">
      <alignment horizontal="center" vertical="center" textRotation="90"/>
    </xf>
    <xf numFmtId="0" fontId="54" fillId="0" borderId="46" xfId="0" applyFont="1" applyBorder="1" applyAlignment="1">
      <alignment horizontal="center" vertical="center" textRotation="90"/>
    </xf>
    <xf numFmtId="0" fontId="54" fillId="0" borderId="47" xfId="0" applyFont="1" applyBorder="1" applyAlignment="1">
      <alignment horizontal="center" vertical="center" textRotation="90"/>
    </xf>
    <xf numFmtId="0" fontId="54" fillId="0" borderId="0" xfId="0" applyFont="1" applyBorder="1" applyAlignment="1">
      <alignment horizontal="center" vertical="center" textRotation="90"/>
    </xf>
    <xf numFmtId="0" fontId="54" fillId="0" borderId="17" xfId="0" applyFont="1" applyBorder="1" applyAlignment="1">
      <alignment horizontal="center" vertical="center" textRotation="90"/>
    </xf>
    <xf numFmtId="0" fontId="54" fillId="0" borderId="48" xfId="0" applyFont="1" applyBorder="1" applyAlignment="1">
      <alignment horizontal="center" vertical="center" textRotation="90"/>
    </xf>
    <xf numFmtId="0" fontId="54" fillId="0" borderId="49" xfId="0" applyFont="1" applyBorder="1" applyAlignment="1">
      <alignment horizontal="center" vertical="center" textRotation="90"/>
    </xf>
    <xf numFmtId="0" fontId="54" fillId="0" borderId="10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54" fillId="0" borderId="20" xfId="0" applyFont="1" applyBorder="1" applyAlignment="1">
      <alignment horizontal="center" vertical="center" textRotation="90" wrapText="1"/>
    </xf>
    <xf numFmtId="0" fontId="54" fillId="0" borderId="26" xfId="0" applyFont="1" applyBorder="1" applyAlignment="1">
      <alignment horizontal="center" vertical="center" textRotation="90" wrapText="1"/>
    </xf>
    <xf numFmtId="0" fontId="54" fillId="0" borderId="11" xfId="0" applyFont="1" applyBorder="1" applyAlignment="1">
      <alignment horizontal="center" vertical="center" textRotation="90" wrapText="1"/>
    </xf>
    <xf numFmtId="0" fontId="54" fillId="0" borderId="12" xfId="0" applyFont="1" applyBorder="1" applyAlignment="1">
      <alignment horizontal="center" vertical="center" textRotation="90" wrapText="1"/>
    </xf>
    <xf numFmtId="0" fontId="54" fillId="0" borderId="19" xfId="0" applyFont="1" applyBorder="1" applyAlignment="1">
      <alignment horizontal="center" vertical="center" textRotation="90" wrapText="1"/>
    </xf>
    <xf numFmtId="0" fontId="54" fillId="0" borderId="29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3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49" fontId="54" fillId="0" borderId="20" xfId="0" applyNumberFormat="1" applyFont="1" applyBorder="1" applyAlignment="1">
      <alignment horizontal="center" vertical="center" textRotation="90" wrapText="1"/>
    </xf>
    <xf numFmtId="49" fontId="54" fillId="0" borderId="26" xfId="0" applyNumberFormat="1" applyFont="1" applyBorder="1" applyAlignment="1">
      <alignment horizontal="center" vertical="center" textRotation="90" wrapText="1"/>
    </xf>
    <xf numFmtId="49" fontId="54" fillId="0" borderId="11" xfId="0" applyNumberFormat="1" applyFont="1" applyBorder="1" applyAlignment="1">
      <alignment horizontal="center" vertical="center" textRotation="90" wrapText="1"/>
    </xf>
    <xf numFmtId="49" fontId="54" fillId="0" borderId="12" xfId="0" applyNumberFormat="1" applyFont="1" applyBorder="1" applyAlignment="1">
      <alignment horizontal="center" vertical="center" textRotation="90" wrapText="1"/>
    </xf>
    <xf numFmtId="49" fontId="54" fillId="0" borderId="19" xfId="0" applyNumberFormat="1" applyFont="1" applyBorder="1" applyAlignment="1">
      <alignment horizontal="center" vertical="center" textRotation="90" wrapText="1"/>
    </xf>
    <xf numFmtId="49" fontId="54" fillId="0" borderId="29" xfId="0" applyNumberFormat="1" applyFont="1" applyBorder="1" applyAlignment="1">
      <alignment horizontal="center" vertical="center" textRotation="90" wrapText="1"/>
    </xf>
    <xf numFmtId="49" fontId="2" fillId="0" borderId="25" xfId="0" applyNumberFormat="1" applyFont="1" applyBorder="1" applyAlignment="1">
      <alignment horizontal="center" vertical="center" textRotation="90" wrapText="1"/>
    </xf>
    <xf numFmtId="49" fontId="2" fillId="0" borderId="27" xfId="0" applyNumberFormat="1" applyFont="1" applyBorder="1" applyAlignment="1">
      <alignment horizontal="center" vertical="center" textRotation="90" wrapText="1"/>
    </xf>
    <xf numFmtId="49" fontId="2" fillId="0" borderId="28" xfId="0" applyNumberFormat="1" applyFont="1" applyBorder="1" applyAlignment="1">
      <alignment horizontal="center" vertical="center" textRotation="90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textRotation="90" wrapText="1"/>
    </xf>
    <xf numFmtId="49" fontId="2" fillId="0" borderId="38" xfId="0" applyNumberFormat="1" applyFont="1" applyBorder="1" applyAlignment="1">
      <alignment horizontal="center" textRotation="90" wrapText="1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 textRotation="90" wrapText="1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22" xfId="0" applyFont="1" applyBorder="1" applyAlignment="1" applyProtection="1">
      <alignment horizontal="center" vertical="top" wrapText="1"/>
      <protection locked="0"/>
    </xf>
    <xf numFmtId="0" fontId="2" fillId="0" borderId="5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58" xfId="0" applyFont="1" applyFill="1" applyBorder="1" applyAlignment="1">
      <alignment horizontal="center" vertical="center" textRotation="90" wrapText="1"/>
    </xf>
    <xf numFmtId="0" fontId="2" fillId="0" borderId="59" xfId="0" applyFont="1" applyFill="1" applyBorder="1" applyAlignment="1">
      <alignment horizontal="center" vertical="center" textRotation="90" wrapText="1"/>
    </xf>
    <xf numFmtId="0" fontId="2" fillId="0" borderId="6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10" fillId="0" borderId="62" xfId="0" applyFont="1" applyBorder="1" applyAlignment="1" applyProtection="1">
      <alignment horizontal="center" vertical="center" wrapText="1"/>
      <protection/>
    </xf>
    <xf numFmtId="0" fontId="10" fillId="0" borderId="51" xfId="0" applyFont="1" applyBorder="1" applyAlignment="1" applyProtection="1">
      <alignment horizontal="center" vertical="center" wrapText="1"/>
      <protection/>
    </xf>
    <xf numFmtId="0" fontId="10" fillId="0" borderId="56" xfId="0" applyFont="1" applyBorder="1" applyAlignment="1" applyProtection="1">
      <alignment horizontal="center" vertical="center" wrapText="1"/>
      <protection/>
    </xf>
    <xf numFmtId="0" fontId="10" fillId="0" borderId="62" xfId="0" applyFont="1" applyBorder="1" applyAlignment="1" applyProtection="1">
      <alignment horizontal="center" vertical="center"/>
      <protection/>
    </xf>
    <xf numFmtId="0" fontId="10" fillId="0" borderId="51" xfId="0" applyFont="1" applyBorder="1" applyAlignment="1" applyProtection="1">
      <alignment horizontal="center" vertical="center"/>
      <protection/>
    </xf>
    <xf numFmtId="0" fontId="10" fillId="0" borderId="56" xfId="0" applyFont="1" applyBorder="1" applyAlignment="1" applyProtection="1">
      <alignment horizontal="center" vertical="center"/>
      <protection/>
    </xf>
    <xf numFmtId="0" fontId="10" fillId="0" borderId="63" xfId="0" applyFont="1" applyBorder="1" applyAlignment="1" applyProtection="1">
      <alignment horizontal="center" vertical="center"/>
      <protection/>
    </xf>
    <xf numFmtId="0" fontId="10" fillId="0" borderId="53" xfId="0" applyFont="1" applyBorder="1" applyAlignment="1" applyProtection="1">
      <alignment horizontal="center" vertical="center"/>
      <protection/>
    </xf>
    <xf numFmtId="0" fontId="10" fillId="0" borderId="54" xfId="0" applyFont="1" applyBorder="1" applyAlignment="1" applyProtection="1">
      <alignment horizontal="center" vertical="center"/>
      <protection/>
    </xf>
    <xf numFmtId="0" fontId="10" fillId="0" borderId="64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61" xfId="0" applyFont="1" applyBorder="1" applyAlignment="1" applyProtection="1">
      <alignment horizontal="center" vertical="center"/>
      <protection/>
    </xf>
    <xf numFmtId="0" fontId="10" fillId="0" borderId="65" xfId="0" applyFont="1" applyBorder="1" applyAlignment="1" applyProtection="1">
      <alignment horizontal="center" vertical="center"/>
      <protection/>
    </xf>
    <xf numFmtId="0" fontId="10" fillId="0" borderId="49" xfId="0" applyFont="1" applyBorder="1" applyAlignment="1" applyProtection="1">
      <alignment horizontal="center" vertical="center"/>
      <protection/>
    </xf>
    <xf numFmtId="0" fontId="10" fillId="0" borderId="66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 horizontal="center"/>
      <protection/>
    </xf>
    <xf numFmtId="0" fontId="0" fillId="0" borderId="51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10" fillId="0" borderId="28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67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textRotation="90" wrapText="1"/>
      <protection/>
    </xf>
    <xf numFmtId="0" fontId="1" fillId="0" borderId="11" xfId="0" applyFont="1" applyBorder="1" applyAlignment="1" applyProtection="1">
      <alignment horizontal="center" vertical="center" textRotation="90"/>
      <protection/>
    </xf>
    <xf numFmtId="0" fontId="1" fillId="0" borderId="11" xfId="0" applyFont="1" applyBorder="1" applyAlignment="1" applyProtection="1">
      <alignment horizontal="center" vertical="center" textRotation="90" wrapText="1" shrinkToFit="1"/>
      <protection/>
    </xf>
    <xf numFmtId="0" fontId="10" fillId="0" borderId="11" xfId="0" applyFont="1" applyBorder="1" applyAlignment="1" applyProtection="1">
      <alignment horizontal="center" vertical="center" textRotation="90"/>
      <protection/>
    </xf>
    <xf numFmtId="0" fontId="2" fillId="0" borderId="67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67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68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10" fillId="0" borderId="27" xfId="0" applyFont="1" applyBorder="1" applyAlignment="1" applyProtection="1">
      <alignment horizontal="center" vertical="center" textRotation="90"/>
      <protection/>
    </xf>
    <xf numFmtId="0" fontId="10" fillId="0" borderId="28" xfId="0" applyFont="1" applyBorder="1" applyAlignment="1" applyProtection="1">
      <alignment horizontal="center" vertical="center" textRotation="90"/>
      <protection/>
    </xf>
    <xf numFmtId="0" fontId="14" fillId="0" borderId="11" xfId="0" applyFont="1" applyBorder="1" applyAlignment="1" applyProtection="1">
      <alignment horizontal="center" vertical="center" textRotation="90" wrapText="1" shrinkToFit="1"/>
      <protection/>
    </xf>
    <xf numFmtId="0" fontId="13" fillId="0" borderId="11" xfId="0" applyFont="1" applyBorder="1" applyAlignment="1" applyProtection="1">
      <alignment horizontal="center" vertical="center" textRotation="90" wrapText="1" shrinkToFit="1"/>
      <protection/>
    </xf>
    <xf numFmtId="0" fontId="13" fillId="0" borderId="19" xfId="0" applyFont="1" applyBorder="1" applyAlignment="1" applyProtection="1">
      <alignment horizontal="center" vertical="center" textRotation="90" wrapText="1" shrinkToFit="1"/>
      <protection/>
    </xf>
    <xf numFmtId="0" fontId="11" fillId="0" borderId="0" xfId="0" applyFont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 vertical="center" textRotation="90" wrapText="1"/>
      <protection/>
    </xf>
    <xf numFmtId="0" fontId="1" fillId="0" borderId="12" xfId="0" applyFont="1" applyBorder="1" applyAlignment="1" applyProtection="1">
      <alignment horizontal="center" vertical="center" textRotation="90" wrapText="1"/>
      <protection/>
    </xf>
    <xf numFmtId="0" fontId="1" fillId="0" borderId="29" xfId="0" applyFont="1" applyBorder="1" applyAlignment="1" applyProtection="1">
      <alignment horizontal="center" vertical="center" textRotation="90" wrapText="1"/>
      <protection/>
    </xf>
    <xf numFmtId="0" fontId="9" fillId="0" borderId="0" xfId="0" applyFont="1" applyAlignment="1" applyProtection="1">
      <alignment horizontal="center"/>
      <protection/>
    </xf>
    <xf numFmtId="0" fontId="10" fillId="0" borderId="64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61" xfId="0" applyFont="1" applyBorder="1" applyAlignment="1" applyProtection="1">
      <alignment horizontal="center" vertical="center" wrapText="1"/>
      <protection/>
    </xf>
    <xf numFmtId="0" fontId="10" fillId="0" borderId="65" xfId="0" applyFont="1" applyBorder="1" applyAlignment="1" applyProtection="1">
      <alignment horizontal="center" vertical="center" wrapText="1"/>
      <protection/>
    </xf>
    <xf numFmtId="0" fontId="10" fillId="0" borderId="49" xfId="0" applyFont="1" applyBorder="1" applyAlignment="1" applyProtection="1">
      <alignment horizontal="center" vertical="center" wrapText="1"/>
      <protection/>
    </xf>
    <xf numFmtId="0" fontId="10" fillId="0" borderId="66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22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wrapText="1" shrinkToFit="1"/>
      <protection/>
    </xf>
    <xf numFmtId="0" fontId="1" fillId="0" borderId="52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textRotation="90" wrapText="1" shrinkToFit="1"/>
      <protection/>
    </xf>
    <xf numFmtId="0" fontId="1" fillId="0" borderId="50" xfId="0" applyFont="1" applyBorder="1" applyAlignment="1" applyProtection="1">
      <alignment horizontal="center" vertical="center" textRotation="90" wrapText="1" shrinkToFit="1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3" fillId="0" borderId="58" xfId="0" applyFont="1" applyBorder="1" applyAlignment="1" applyProtection="1">
      <alignment horizontal="center" vertical="center" textRotation="90"/>
      <protection/>
    </xf>
    <xf numFmtId="0" fontId="13" fillId="0" borderId="59" xfId="0" applyFont="1" applyBorder="1" applyAlignment="1" applyProtection="1">
      <alignment horizontal="center" vertical="center" textRotation="90"/>
      <protection/>
    </xf>
    <xf numFmtId="0" fontId="13" fillId="0" borderId="60" xfId="0" applyFont="1" applyBorder="1" applyAlignment="1" applyProtection="1">
      <alignment horizontal="center" vertical="center" textRotation="90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22" xfId="0" applyFont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13" fillId="0" borderId="69" xfId="0" applyFont="1" applyBorder="1" applyAlignment="1" applyProtection="1">
      <alignment horizontal="center" vertical="center"/>
      <protection/>
    </xf>
    <xf numFmtId="0" fontId="13" fillId="0" borderId="70" xfId="0" applyFont="1" applyBorder="1" applyAlignment="1" applyProtection="1">
      <alignment horizontal="center" vertical="center"/>
      <protection/>
    </xf>
    <xf numFmtId="0" fontId="13" fillId="0" borderId="71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14" fillId="0" borderId="63" xfId="0" applyFont="1" applyBorder="1" applyAlignment="1" applyProtection="1">
      <alignment horizontal="center" vertical="center" textRotation="90" wrapText="1" shrinkToFit="1"/>
      <protection/>
    </xf>
    <xf numFmtId="0" fontId="14" fillId="0" borderId="54" xfId="0" applyFont="1" applyBorder="1" applyAlignment="1" applyProtection="1">
      <alignment horizontal="center" vertical="center" textRotation="90" wrapText="1" shrinkToFit="1"/>
      <protection/>
    </xf>
    <xf numFmtId="0" fontId="14" fillId="0" borderId="72" xfId="0" applyFont="1" applyBorder="1" applyAlignment="1" applyProtection="1">
      <alignment horizontal="center" vertical="center" textRotation="90" wrapText="1" shrinkToFit="1"/>
      <protection/>
    </xf>
    <xf numFmtId="0" fontId="14" fillId="0" borderId="55" xfId="0" applyFont="1" applyBorder="1" applyAlignment="1" applyProtection="1">
      <alignment horizontal="center" vertical="center" textRotation="90" wrapText="1" shrinkToFit="1"/>
      <protection/>
    </xf>
    <xf numFmtId="0" fontId="10" fillId="0" borderId="0" xfId="0" applyFont="1" applyAlignment="1" applyProtection="1">
      <alignment horizontal="left"/>
      <protection/>
    </xf>
    <xf numFmtId="0" fontId="13" fillId="0" borderId="63" xfId="0" applyFont="1" applyBorder="1" applyAlignment="1" applyProtection="1">
      <alignment horizontal="center" vertical="center" textRotation="90" wrapText="1"/>
      <protection/>
    </xf>
    <xf numFmtId="0" fontId="13" fillId="0" borderId="54" xfId="0" applyFont="1" applyBorder="1" applyAlignment="1" applyProtection="1">
      <alignment horizontal="center" vertical="center" textRotation="90" wrapText="1"/>
      <protection/>
    </xf>
    <xf numFmtId="0" fontId="13" fillId="0" borderId="64" xfId="0" applyFont="1" applyBorder="1" applyAlignment="1" applyProtection="1">
      <alignment horizontal="center" vertical="center" textRotation="90" wrapText="1"/>
      <protection/>
    </xf>
    <xf numFmtId="0" fontId="13" fillId="0" borderId="61" xfId="0" applyFont="1" applyBorder="1" applyAlignment="1" applyProtection="1">
      <alignment horizontal="center" vertical="center" textRotation="90" wrapText="1"/>
      <protection/>
    </xf>
    <xf numFmtId="0" fontId="13" fillId="0" borderId="72" xfId="0" applyFont="1" applyBorder="1" applyAlignment="1" applyProtection="1">
      <alignment horizontal="center" vertical="center" textRotation="90" wrapText="1"/>
      <protection/>
    </xf>
    <xf numFmtId="0" fontId="13" fillId="0" borderId="55" xfId="0" applyFont="1" applyBorder="1" applyAlignment="1" applyProtection="1">
      <alignment horizontal="center" vertical="center" textRotation="90" wrapText="1"/>
      <protection/>
    </xf>
    <xf numFmtId="0" fontId="10" fillId="0" borderId="69" xfId="0" applyFont="1" applyBorder="1" applyAlignment="1" applyProtection="1">
      <alignment horizontal="center" vertical="center"/>
      <protection/>
    </xf>
    <xf numFmtId="0" fontId="10" fillId="0" borderId="70" xfId="0" applyFont="1" applyBorder="1" applyAlignment="1" applyProtection="1">
      <alignment horizontal="center" vertical="center"/>
      <protection/>
    </xf>
    <xf numFmtId="0" fontId="10" fillId="0" borderId="73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 textRotation="90"/>
      <protection/>
    </xf>
    <xf numFmtId="0" fontId="13" fillId="0" borderId="11" xfId="0" applyFont="1" applyBorder="1" applyAlignment="1" applyProtection="1">
      <alignment horizontal="center" vertical="center" textRotation="90"/>
      <protection/>
    </xf>
    <xf numFmtId="0" fontId="13" fillId="0" borderId="49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 textRotation="90"/>
      <protection/>
    </xf>
    <xf numFmtId="0" fontId="1" fillId="0" borderId="3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0" fillId="0" borderId="22" xfId="0" applyFont="1" applyBorder="1" applyAlignment="1" applyProtection="1">
      <alignment horizontal="center"/>
      <protection locked="0"/>
    </xf>
    <xf numFmtId="0" fontId="10" fillId="0" borderId="7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15" xfId="0" applyFont="1" applyBorder="1" applyAlignment="1">
      <alignment horizontal="center" vertical="center" textRotation="90" wrapText="1"/>
    </xf>
    <xf numFmtId="0" fontId="13" fillId="0" borderId="38" xfId="0" applyFont="1" applyBorder="1" applyAlignment="1">
      <alignment horizontal="center" vertical="center" textRotation="90" wrapText="1"/>
    </xf>
    <xf numFmtId="0" fontId="12" fillId="0" borderId="58" xfId="0" applyFont="1" applyBorder="1" applyAlignment="1">
      <alignment horizontal="center" vertical="center" textRotation="90" wrapText="1"/>
    </xf>
    <xf numFmtId="0" fontId="12" fillId="0" borderId="59" xfId="0" applyFont="1" applyBorder="1" applyAlignment="1">
      <alignment horizontal="center" vertical="center" textRotation="90" wrapText="1"/>
    </xf>
    <xf numFmtId="0" fontId="12" fillId="0" borderId="60" xfId="0" applyFont="1" applyBorder="1" applyAlignment="1">
      <alignment horizontal="center" vertical="center" textRotation="90" wrapText="1"/>
    </xf>
    <xf numFmtId="0" fontId="1" fillId="0" borderId="52" xfId="0" applyFont="1" applyBorder="1" applyAlignment="1">
      <alignment horizontal="center" vertical="center" wrapText="1" shrinkToFit="1"/>
    </xf>
    <xf numFmtId="0" fontId="1" fillId="0" borderId="53" xfId="0" applyFont="1" applyBorder="1" applyAlignment="1">
      <alignment horizontal="center" vertical="center" wrapText="1" shrinkToFit="1"/>
    </xf>
    <xf numFmtId="0" fontId="1" fillId="0" borderId="54" xfId="0" applyFont="1" applyBorder="1" applyAlignment="1">
      <alignment horizontal="center" vertical="center" wrapText="1" shrinkToFit="1"/>
    </xf>
    <xf numFmtId="0" fontId="1" fillId="0" borderId="33" xfId="0" applyFont="1" applyBorder="1" applyAlignment="1">
      <alignment horizontal="center" vertical="center" wrapText="1" shrinkToFit="1"/>
    </xf>
    <xf numFmtId="0" fontId="1" fillId="0" borderId="35" xfId="0" applyFont="1" applyBorder="1" applyAlignment="1">
      <alignment horizontal="center" vertical="center" wrapText="1" shrinkToFit="1"/>
    </xf>
    <xf numFmtId="0" fontId="1" fillId="0" borderId="30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 shrinkToFi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wrapText="1" shrinkToFit="1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textRotation="90"/>
    </xf>
    <xf numFmtId="0" fontId="12" fillId="0" borderId="50" xfId="0" applyFont="1" applyBorder="1" applyAlignment="1">
      <alignment horizontal="center" vertical="center" textRotation="90"/>
    </xf>
    <xf numFmtId="0" fontId="12" fillId="0" borderId="58" xfId="0" applyFont="1" applyBorder="1" applyAlignment="1">
      <alignment horizontal="center" vertical="center" textRotation="90"/>
    </xf>
    <xf numFmtId="0" fontId="12" fillId="0" borderId="59" xfId="0" applyFont="1" applyBorder="1" applyAlignment="1">
      <alignment horizontal="center" vertical="center" textRotation="90"/>
    </xf>
    <xf numFmtId="0" fontId="12" fillId="0" borderId="60" xfId="0" applyFont="1" applyBorder="1" applyAlignment="1">
      <alignment horizontal="center" vertical="center" textRotation="90"/>
    </xf>
    <xf numFmtId="0" fontId="10" fillId="0" borderId="65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textRotation="90"/>
    </xf>
    <xf numFmtId="0" fontId="12" fillId="0" borderId="13" xfId="0" applyFont="1" applyBorder="1" applyAlignment="1">
      <alignment horizontal="center" vertical="center" textRotation="90"/>
    </xf>
    <xf numFmtId="0" fontId="10" fillId="0" borderId="0" xfId="0" applyFont="1" applyAlignment="1">
      <alignment horizontal="left"/>
    </xf>
    <xf numFmtId="0" fontId="2" fillId="0" borderId="22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2" fillId="0" borderId="74" xfId="0" applyFont="1" applyBorder="1" applyAlignment="1">
      <alignment horizontal="center" vertical="center" textRotation="90"/>
    </xf>
    <xf numFmtId="0" fontId="12" fillId="0" borderId="64" xfId="0" applyFont="1" applyBorder="1" applyAlignment="1">
      <alignment horizontal="center" vertical="center" textRotation="90"/>
    </xf>
    <xf numFmtId="0" fontId="12" fillId="0" borderId="65" xfId="0" applyFont="1" applyBorder="1" applyAlignment="1">
      <alignment horizontal="center" vertical="center" textRotation="90"/>
    </xf>
    <xf numFmtId="0" fontId="10" fillId="0" borderId="58" xfId="0" applyFont="1" applyBorder="1" applyAlignment="1">
      <alignment horizontal="center" vertical="center" textRotation="90"/>
    </xf>
    <xf numFmtId="0" fontId="10" fillId="0" borderId="59" xfId="0" applyFont="1" applyBorder="1" applyAlignment="1">
      <alignment horizontal="center" vertical="center" textRotation="90"/>
    </xf>
    <xf numFmtId="0" fontId="10" fillId="0" borderId="60" xfId="0" applyFont="1" applyBorder="1" applyAlignment="1">
      <alignment horizontal="center" vertical="center" textRotation="90"/>
    </xf>
    <xf numFmtId="49" fontId="7" fillId="0" borderId="69" xfId="0" applyNumberFormat="1" applyFont="1" applyBorder="1" applyAlignment="1">
      <alignment horizontal="center" vertical="center" wrapText="1"/>
    </xf>
    <xf numFmtId="49" fontId="7" fillId="0" borderId="70" xfId="0" applyNumberFormat="1" applyFont="1" applyBorder="1" applyAlignment="1">
      <alignment horizontal="center" vertical="center" wrapText="1"/>
    </xf>
    <xf numFmtId="49" fontId="7" fillId="0" borderId="73" xfId="0" applyNumberFormat="1" applyFont="1" applyBorder="1" applyAlignment="1">
      <alignment horizontal="center" vertical="center" wrapText="1"/>
    </xf>
    <xf numFmtId="49" fontId="7" fillId="0" borderId="75" xfId="0" applyNumberFormat="1" applyFont="1" applyBorder="1" applyAlignment="1">
      <alignment horizontal="center" vertical="center" wrapText="1"/>
    </xf>
    <xf numFmtId="49" fontId="7" fillId="0" borderId="76" xfId="0" applyNumberFormat="1" applyFont="1" applyBorder="1" applyAlignment="1">
      <alignment horizontal="center" vertical="center" wrapText="1"/>
    </xf>
    <xf numFmtId="49" fontId="7" fillId="0" borderId="74" xfId="0" applyNumberFormat="1" applyFont="1" applyBorder="1" applyAlignment="1">
      <alignment horizontal="center" vertical="center" wrapText="1"/>
    </xf>
    <xf numFmtId="49" fontId="7" fillId="0" borderId="46" xfId="0" applyNumberFormat="1" applyFont="1" applyBorder="1" applyAlignment="1">
      <alignment horizontal="center" vertical="center" wrapText="1"/>
    </xf>
    <xf numFmtId="49" fontId="7" fillId="0" borderId="65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74" xfId="0" applyNumberFormat="1" applyFont="1" applyBorder="1" applyAlignment="1">
      <alignment horizontal="center" vertical="center" textRotation="90" wrapText="1"/>
    </xf>
    <xf numFmtId="49" fontId="7" fillId="0" borderId="45" xfId="0" applyNumberFormat="1" applyFont="1" applyBorder="1" applyAlignment="1">
      <alignment horizontal="center" vertical="center" textRotation="90" wrapText="1"/>
    </xf>
    <xf numFmtId="49" fontId="7" fillId="0" borderId="46" xfId="0" applyNumberFormat="1" applyFont="1" applyBorder="1" applyAlignment="1">
      <alignment horizontal="center" vertical="center" textRotation="90" wrapText="1"/>
    </xf>
    <xf numFmtId="49" fontId="7" fillId="0" borderId="64" xfId="0" applyNumberFormat="1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center" textRotation="90" wrapText="1"/>
    </xf>
    <xf numFmtId="49" fontId="7" fillId="0" borderId="17" xfId="0" applyNumberFormat="1" applyFont="1" applyBorder="1" applyAlignment="1">
      <alignment horizontal="center" vertical="center" textRotation="90" wrapText="1"/>
    </xf>
    <xf numFmtId="49" fontId="7" fillId="0" borderId="65" xfId="0" applyNumberFormat="1" applyFont="1" applyBorder="1" applyAlignment="1">
      <alignment horizontal="center" vertical="center" textRotation="90" wrapText="1"/>
    </xf>
    <xf numFmtId="49" fontId="7" fillId="0" borderId="49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49" fontId="7" fillId="0" borderId="6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49" xfId="0" applyNumberFormat="1" applyFont="1" applyBorder="1" applyAlignment="1">
      <alignment horizontal="center"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8" fillId="0" borderId="45" xfId="0" applyNumberFormat="1" applyFont="1" applyBorder="1" applyAlignment="1">
      <alignment horizontal="center" vertical="center" wrapText="1"/>
    </xf>
    <xf numFmtId="49" fontId="8" fillId="0" borderId="46" xfId="0" applyNumberFormat="1" applyFont="1" applyBorder="1" applyAlignment="1">
      <alignment horizontal="center" vertical="center" wrapText="1"/>
    </xf>
    <xf numFmtId="49" fontId="8" fillId="0" borderId="64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65" xfId="0" applyNumberFormat="1" applyFont="1" applyBorder="1" applyAlignment="1">
      <alignment horizontal="center" vertical="center" wrapText="1"/>
    </xf>
    <xf numFmtId="49" fontId="8" fillId="0" borderId="49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69" xfId="0" applyNumberFormat="1" applyFont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49" fontId="5" fillId="0" borderId="43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74" xfId="0" applyNumberFormat="1" applyFont="1" applyBorder="1" applyAlignment="1">
      <alignment horizontal="center" vertical="center" wrapText="1"/>
    </xf>
    <xf numFmtId="49" fontId="5" fillId="0" borderId="45" xfId="0" applyNumberFormat="1" applyFont="1" applyBorder="1" applyAlignment="1">
      <alignment horizontal="center" vertical="center" wrapText="1"/>
    </xf>
    <xf numFmtId="49" fontId="5" fillId="0" borderId="77" xfId="0" applyNumberFormat="1" applyFont="1" applyBorder="1" applyAlignment="1">
      <alignment horizontal="center" vertical="center" wrapText="1"/>
    </xf>
    <xf numFmtId="49" fontId="5" fillId="0" borderId="65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49" fontId="5" fillId="0" borderId="66" xfId="0" applyNumberFormat="1" applyFont="1" applyBorder="1" applyAlignment="1">
      <alignment horizontal="center" vertical="center" wrapText="1"/>
    </xf>
    <xf numFmtId="49" fontId="5" fillId="0" borderId="62" xfId="0" applyNumberFormat="1" applyFont="1" applyBorder="1" applyAlignment="1">
      <alignment horizontal="center" vertical="center" wrapText="1"/>
    </xf>
    <xf numFmtId="49" fontId="5" fillId="0" borderId="51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61" xfId="0" applyNumberFormat="1" applyFont="1" applyBorder="1" applyAlignment="1">
      <alignment horizontal="center" vertical="center" wrapText="1"/>
    </xf>
    <xf numFmtId="49" fontId="4" fillId="0" borderId="65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7" fillId="0" borderId="75" xfId="0" applyNumberFormat="1" applyFont="1" applyBorder="1" applyAlignment="1">
      <alignment horizontal="center" vertical="center" textRotation="90" wrapText="1"/>
    </xf>
    <xf numFmtId="49" fontId="7" fillId="0" borderId="78" xfId="0" applyNumberFormat="1" applyFont="1" applyBorder="1" applyAlignment="1">
      <alignment horizontal="center" vertical="center" textRotation="90" wrapText="1"/>
    </xf>
    <xf numFmtId="49" fontId="7" fillId="0" borderId="76" xfId="0" applyNumberFormat="1" applyFont="1" applyBorder="1" applyAlignment="1">
      <alignment horizontal="center" vertical="center" textRotation="90" wrapText="1"/>
    </xf>
    <xf numFmtId="49" fontId="5" fillId="0" borderId="75" xfId="0" applyNumberFormat="1" applyFont="1" applyBorder="1" applyAlignment="1">
      <alignment horizontal="center" vertical="center" wrapText="1"/>
    </xf>
    <xf numFmtId="49" fontId="5" fillId="0" borderId="76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75" xfId="0" applyNumberFormat="1" applyFont="1" applyBorder="1" applyAlignment="1">
      <alignment horizontal="center" vertical="center" textRotation="90" wrapText="1"/>
    </xf>
    <xf numFmtId="49" fontId="5" fillId="0" borderId="76" xfId="0" applyNumberFormat="1" applyFont="1" applyBorder="1" applyAlignment="1">
      <alignment horizontal="center" vertical="center" textRotation="90" wrapText="1"/>
    </xf>
    <xf numFmtId="49" fontId="5" fillId="0" borderId="78" xfId="0" applyNumberFormat="1" applyFont="1" applyBorder="1" applyAlignment="1">
      <alignment horizontal="center" vertical="center" textRotation="90" wrapText="1"/>
    </xf>
    <xf numFmtId="0" fontId="0" fillId="0" borderId="78" xfId="0" applyBorder="1" applyAlignment="1">
      <alignment/>
    </xf>
    <xf numFmtId="0" fontId="0" fillId="0" borderId="76" xfId="0" applyBorder="1" applyAlignment="1">
      <alignment/>
    </xf>
    <xf numFmtId="0" fontId="0" fillId="0" borderId="73" xfId="0" applyBorder="1" applyAlignment="1">
      <alignment/>
    </xf>
    <xf numFmtId="49" fontId="5" fillId="0" borderId="69" xfId="0" applyNumberFormat="1" applyFont="1" applyBorder="1" applyAlignment="1">
      <alignment horizontal="center" vertical="center" wrapText="1"/>
    </xf>
    <xf numFmtId="49" fontId="5" fillId="0" borderId="70" xfId="0" applyNumberFormat="1" applyFont="1" applyBorder="1" applyAlignment="1">
      <alignment horizontal="center" vertical="center" wrapText="1"/>
    </xf>
    <xf numFmtId="49" fontId="5" fillId="0" borderId="73" xfId="0" applyNumberFormat="1" applyFont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center" vertical="center" textRotation="90" wrapText="1"/>
    </xf>
    <xf numFmtId="49" fontId="5" fillId="0" borderId="46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49" fontId="4" fillId="0" borderId="74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64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69" xfId="0" applyNumberFormat="1" applyFont="1" applyBorder="1" applyAlignment="1">
      <alignment horizontal="center" vertical="center" wrapText="1"/>
    </xf>
    <xf numFmtId="49" fontId="4" fillId="0" borderId="73" xfId="0" applyNumberFormat="1" applyFont="1" applyBorder="1" applyAlignment="1">
      <alignment horizontal="center" vertical="center" wrapText="1"/>
    </xf>
    <xf numFmtId="49" fontId="8" fillId="0" borderId="74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8"/>
  <sheetViews>
    <sheetView tabSelected="1" zoomScalePageLayoutView="0" workbookViewId="0" topLeftCell="A1">
      <pane ySplit="11" topLeftCell="A12" activePane="bottomLeft" state="frozen"/>
      <selection pane="topLeft" activeCell="D19" sqref="D19"/>
      <selection pane="bottomLeft" activeCell="B3" sqref="B3"/>
    </sheetView>
  </sheetViews>
  <sheetFormatPr defaultColWidth="8.88671875" defaultRowHeight="15"/>
  <cols>
    <col min="1" max="1" width="4.10546875" style="1" customWidth="1"/>
    <col min="2" max="2" width="7.3359375" style="1" customWidth="1"/>
    <col min="3" max="3" width="7.77734375" style="1" customWidth="1"/>
    <col min="4" max="6" width="4.77734375" style="1" customWidth="1"/>
    <col min="7" max="7" width="3.77734375" style="1" customWidth="1"/>
    <col min="8" max="8" width="6.88671875" style="1" customWidth="1"/>
    <col min="9" max="9" width="4.77734375" style="1" customWidth="1"/>
    <col min="10" max="13" width="3.77734375" style="1" customWidth="1"/>
    <col min="14" max="19" width="4.77734375" style="1" customWidth="1"/>
    <col min="20" max="21" width="5.10546875" style="1" customWidth="1"/>
    <col min="22" max="22" width="4.21484375" style="1" customWidth="1"/>
    <col min="23" max="23" width="3.21484375" style="1" customWidth="1"/>
    <col min="24" max="24" width="2.77734375" style="1" customWidth="1"/>
    <col min="25" max="25" width="1.77734375" style="47" customWidth="1"/>
    <col min="26" max="34" width="1.77734375" style="48" customWidth="1"/>
    <col min="35" max="41" width="8.88671875" style="45" customWidth="1"/>
    <col min="42" max="16384" width="8.88671875" style="1" customWidth="1"/>
  </cols>
  <sheetData>
    <row r="1" spans="5:34" s="45" customFormat="1" ht="12.75">
      <c r="E1" s="51" t="s">
        <v>241</v>
      </c>
      <c r="F1" s="53" t="s">
        <v>240</v>
      </c>
      <c r="Y1" s="52"/>
      <c r="Z1" s="48"/>
      <c r="AA1" s="48"/>
      <c r="AB1" s="48"/>
      <c r="AC1" s="48"/>
      <c r="AD1" s="48"/>
      <c r="AE1" s="48"/>
      <c r="AF1" s="48"/>
      <c r="AG1" s="48"/>
      <c r="AH1" s="48"/>
    </row>
    <row r="2" spans="5:25" s="48" customFormat="1" ht="12.75">
      <c r="E2" s="54" t="s">
        <v>243</v>
      </c>
      <c r="F2" s="46" t="s">
        <v>242</v>
      </c>
      <c r="Y2" s="52"/>
    </row>
    <row r="3" spans="5:25" s="48" customFormat="1" ht="12.75">
      <c r="E3" s="54" t="s">
        <v>245</v>
      </c>
      <c r="F3" s="46" t="s">
        <v>244</v>
      </c>
      <c r="Y3" s="52"/>
    </row>
    <row r="4" spans="5:25" s="48" customFormat="1" ht="12.75">
      <c r="E4" s="54" t="s">
        <v>247</v>
      </c>
      <c r="F4" s="46" t="s">
        <v>246</v>
      </c>
      <c r="Y4" s="52"/>
    </row>
    <row r="5" spans="5:25" s="48" customFormat="1" ht="12.75">
      <c r="E5" s="54" t="s">
        <v>249</v>
      </c>
      <c r="F5" s="46" t="s">
        <v>248</v>
      </c>
      <c r="Y5" s="52"/>
    </row>
    <row r="6" s="48" customFormat="1" ht="12.75">
      <c r="Y6" s="52"/>
    </row>
    <row r="7" spans="1:24" ht="15" customHeight="1">
      <c r="A7" s="264" t="s">
        <v>255</v>
      </c>
      <c r="B7" s="265"/>
      <c r="C7" s="265"/>
      <c r="D7" s="265"/>
      <c r="E7" s="265"/>
      <c r="F7" s="266"/>
      <c r="G7" s="266"/>
      <c r="H7" s="266"/>
      <c r="I7" s="41"/>
      <c r="J7" s="58" t="s">
        <v>256</v>
      </c>
      <c r="K7" s="266"/>
      <c r="L7" s="266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</row>
    <row r="8" spans="1:24" ht="9.75" customHeight="1" thickBo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9" ht="15">
      <c r="A9" s="248" t="s">
        <v>5</v>
      </c>
      <c r="B9" s="251" t="s">
        <v>0</v>
      </c>
      <c r="C9" s="251"/>
      <c r="D9" s="251" t="s">
        <v>31</v>
      </c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5" t="s">
        <v>250</v>
      </c>
      <c r="Z9" s="256"/>
      <c r="AA9" s="256"/>
      <c r="AB9" s="256"/>
      <c r="AC9" s="257"/>
    </row>
    <row r="10" spans="1:29" ht="30.75" customHeight="1">
      <c r="A10" s="249"/>
      <c r="B10" s="253" t="s">
        <v>6</v>
      </c>
      <c r="C10" s="253" t="s">
        <v>7</v>
      </c>
      <c r="D10" s="252" t="s">
        <v>1</v>
      </c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 t="s">
        <v>2</v>
      </c>
      <c r="P10" s="252"/>
      <c r="Q10" s="252"/>
      <c r="R10" s="252"/>
      <c r="S10" s="252"/>
      <c r="T10" s="252" t="s">
        <v>3</v>
      </c>
      <c r="U10" s="252"/>
      <c r="V10" s="252"/>
      <c r="W10" s="252" t="s">
        <v>4</v>
      </c>
      <c r="X10" s="252"/>
      <c r="Y10" s="258"/>
      <c r="Z10" s="259"/>
      <c r="AA10" s="259"/>
      <c r="AB10" s="259"/>
      <c r="AC10" s="260"/>
    </row>
    <row r="11" spans="1:29" ht="59.25" customHeight="1" thickBot="1">
      <c r="A11" s="250"/>
      <c r="B11" s="254"/>
      <c r="C11" s="254"/>
      <c r="D11" s="200" t="s">
        <v>8</v>
      </c>
      <c r="E11" s="200" t="s">
        <v>9</v>
      </c>
      <c r="F11" s="200" t="s">
        <v>10</v>
      </c>
      <c r="G11" s="200" t="s">
        <v>11</v>
      </c>
      <c r="H11" s="200" t="s">
        <v>12</v>
      </c>
      <c r="I11" s="200" t="s">
        <v>13</v>
      </c>
      <c r="J11" s="200" t="s">
        <v>14</v>
      </c>
      <c r="K11" s="200" t="s">
        <v>15</v>
      </c>
      <c r="L11" s="200" t="s">
        <v>16</v>
      </c>
      <c r="M11" s="200" t="s">
        <v>17</v>
      </c>
      <c r="N11" s="200" t="s">
        <v>18</v>
      </c>
      <c r="O11" s="200" t="s">
        <v>19</v>
      </c>
      <c r="P11" s="200" t="s">
        <v>20</v>
      </c>
      <c r="Q11" s="200" t="s">
        <v>21</v>
      </c>
      <c r="R11" s="200" t="s">
        <v>22</v>
      </c>
      <c r="S11" s="200" t="s">
        <v>23</v>
      </c>
      <c r="T11" s="200" t="s">
        <v>24</v>
      </c>
      <c r="U11" s="201" t="s">
        <v>191</v>
      </c>
      <c r="V11" s="200" t="s">
        <v>25</v>
      </c>
      <c r="W11" s="200" t="s">
        <v>26</v>
      </c>
      <c r="X11" s="200" t="s">
        <v>27</v>
      </c>
      <c r="Y11" s="261"/>
      <c r="Z11" s="262"/>
      <c r="AA11" s="262"/>
      <c r="AB11" s="262"/>
      <c r="AC11" s="263"/>
    </row>
    <row r="12" spans="1:29" ht="12" customHeight="1">
      <c r="A12" s="202" t="s">
        <v>32</v>
      </c>
      <c r="B12" s="203"/>
      <c r="C12" s="242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4">
        <f>IF(B12&gt;=C12,"","A")</f>
      </c>
      <c r="Z12" s="204">
        <f>IF(D12+E12+F12+G12+H12+I12+J12+K12+L12+M12+N12=C12,"","B")</f>
      </c>
      <c r="AA12" s="204">
        <f>IF(O12+P12+Q12+R12+S12=C12,"","C")</f>
      </c>
      <c r="AB12" s="204">
        <f>IF(T12+U12+V12=C12,"","D")</f>
      </c>
      <c r="AC12" s="205">
        <f>IF(W12+X12=C12,"","E")</f>
      </c>
    </row>
    <row r="13" spans="1:29" ht="12" customHeight="1">
      <c r="A13" s="206">
        <v>1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55">
        <f>IF(B13&gt;=C13,"","A")</f>
      </c>
      <c r="Z13" s="55">
        <f>IF(D13+E13+F13+G13+H13+I13+J13+K13+L13+M13+N13=C13,"","B")</f>
      </c>
      <c r="AA13" s="55">
        <f>IF(O13+P13+Q13+R13+S13=C13,"","C")</f>
      </c>
      <c r="AB13" s="55">
        <f>IF(T13+U13+V13=C13,"","D")</f>
      </c>
      <c r="AC13" s="207">
        <f>IF(W13+X13=C13,"","E")</f>
      </c>
    </row>
    <row r="14" spans="1:29" ht="12" customHeight="1">
      <c r="A14" s="206">
        <v>2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55">
        <f aca="true" t="shared" si="0" ref="Y14:Y46">IF(B14&gt;=C14,"","A")</f>
      </c>
      <c r="Z14" s="55">
        <f aca="true" t="shared" si="1" ref="Z14:Z46">IF(D14+E14+F14+G14+H14+I14+J14+K14+L14+M14+N14=C14,"","B")</f>
      </c>
      <c r="AA14" s="55">
        <f aca="true" t="shared" si="2" ref="AA14:AA46">IF(O14+P14+Q14+R14+S14=C14,"","C")</f>
      </c>
      <c r="AB14" s="55">
        <f aca="true" t="shared" si="3" ref="AB14:AB46">IF(T14+U14+V14=C14,"","D")</f>
      </c>
      <c r="AC14" s="207">
        <f aca="true" t="shared" si="4" ref="AC14:AC46">IF(W14+X14=C14,"","E")</f>
      </c>
    </row>
    <row r="15" spans="1:29" ht="12" customHeight="1">
      <c r="A15" s="206">
        <v>3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55">
        <f t="shared" si="0"/>
      </c>
      <c r="Z15" s="55">
        <f t="shared" si="1"/>
      </c>
      <c r="AA15" s="55">
        <f t="shared" si="2"/>
      </c>
      <c r="AB15" s="55">
        <f t="shared" si="3"/>
      </c>
      <c r="AC15" s="207">
        <f t="shared" si="4"/>
      </c>
    </row>
    <row r="16" spans="1:29" ht="12" customHeight="1">
      <c r="A16" s="206">
        <v>4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55">
        <f t="shared" si="0"/>
      </c>
      <c r="Z16" s="55">
        <f t="shared" si="1"/>
      </c>
      <c r="AA16" s="55">
        <f t="shared" si="2"/>
      </c>
      <c r="AB16" s="55">
        <f t="shared" si="3"/>
      </c>
      <c r="AC16" s="207">
        <f t="shared" si="4"/>
      </c>
    </row>
    <row r="17" spans="1:29" ht="12" customHeight="1">
      <c r="A17" s="206">
        <v>5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55">
        <f t="shared" si="0"/>
      </c>
      <c r="Z17" s="55">
        <f t="shared" si="1"/>
      </c>
      <c r="AA17" s="55">
        <f t="shared" si="2"/>
      </c>
      <c r="AB17" s="55">
        <f t="shared" si="3"/>
      </c>
      <c r="AC17" s="207">
        <f t="shared" si="4"/>
      </c>
    </row>
    <row r="18" spans="1:29" ht="12" customHeight="1">
      <c r="A18" s="206">
        <v>6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55">
        <f t="shared" si="0"/>
      </c>
      <c r="Z18" s="55">
        <f t="shared" si="1"/>
      </c>
      <c r="AA18" s="55">
        <f t="shared" si="2"/>
      </c>
      <c r="AB18" s="55">
        <f t="shared" si="3"/>
      </c>
      <c r="AC18" s="207">
        <f t="shared" si="4"/>
      </c>
    </row>
    <row r="19" spans="1:29" ht="12" customHeight="1">
      <c r="A19" s="206">
        <v>7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55">
        <f t="shared" si="0"/>
      </c>
      <c r="Z19" s="55">
        <f t="shared" si="1"/>
      </c>
      <c r="AA19" s="55">
        <f t="shared" si="2"/>
      </c>
      <c r="AB19" s="55">
        <f t="shared" si="3"/>
      </c>
      <c r="AC19" s="207">
        <f t="shared" si="4"/>
      </c>
    </row>
    <row r="20" spans="1:29" ht="12" customHeight="1">
      <c r="A20" s="206">
        <v>8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5">
        <f t="shared" si="0"/>
      </c>
      <c r="Z20" s="55">
        <f t="shared" si="1"/>
      </c>
      <c r="AA20" s="55">
        <f t="shared" si="2"/>
      </c>
      <c r="AB20" s="55">
        <f t="shared" si="3"/>
      </c>
      <c r="AC20" s="207">
        <f t="shared" si="4"/>
      </c>
    </row>
    <row r="21" spans="1:29" ht="12" customHeight="1">
      <c r="A21" s="206">
        <v>9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5">
        <f t="shared" si="0"/>
      </c>
      <c r="Z21" s="55">
        <f t="shared" si="1"/>
      </c>
      <c r="AA21" s="55">
        <f t="shared" si="2"/>
      </c>
      <c r="AB21" s="55">
        <f t="shared" si="3"/>
      </c>
      <c r="AC21" s="207">
        <f t="shared" si="4"/>
      </c>
    </row>
    <row r="22" spans="1:29" ht="12" customHeight="1">
      <c r="A22" s="206">
        <v>10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5">
        <f t="shared" si="0"/>
      </c>
      <c r="Z22" s="55">
        <f t="shared" si="1"/>
      </c>
      <c r="AA22" s="55">
        <f t="shared" si="2"/>
      </c>
      <c r="AB22" s="55">
        <f t="shared" si="3"/>
      </c>
      <c r="AC22" s="207">
        <f t="shared" si="4"/>
      </c>
    </row>
    <row r="23" spans="1:29" ht="12" customHeight="1">
      <c r="A23" s="206">
        <v>11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5">
        <f t="shared" si="0"/>
      </c>
      <c r="Z23" s="55">
        <f t="shared" si="1"/>
      </c>
      <c r="AA23" s="55">
        <f t="shared" si="2"/>
      </c>
      <c r="AB23" s="55">
        <f t="shared" si="3"/>
      </c>
      <c r="AC23" s="207">
        <f t="shared" si="4"/>
      </c>
    </row>
    <row r="24" spans="1:29" ht="12" customHeight="1">
      <c r="A24" s="206">
        <v>12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5">
        <f t="shared" si="0"/>
      </c>
      <c r="Z24" s="55">
        <f t="shared" si="1"/>
      </c>
      <c r="AA24" s="55">
        <f t="shared" si="2"/>
      </c>
      <c r="AB24" s="55">
        <f t="shared" si="3"/>
      </c>
      <c r="AC24" s="207">
        <f t="shared" si="4"/>
      </c>
    </row>
    <row r="25" spans="1:29" ht="12" customHeight="1">
      <c r="A25" s="206">
        <v>13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5">
        <f t="shared" si="0"/>
      </c>
      <c r="Z25" s="55">
        <f t="shared" si="1"/>
      </c>
      <c r="AA25" s="55">
        <f t="shared" si="2"/>
      </c>
      <c r="AB25" s="55">
        <f t="shared" si="3"/>
      </c>
      <c r="AC25" s="207">
        <f t="shared" si="4"/>
      </c>
    </row>
    <row r="26" spans="1:29" ht="12" customHeight="1">
      <c r="A26" s="206">
        <v>14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5">
        <f t="shared" si="0"/>
      </c>
      <c r="Z26" s="55">
        <f t="shared" si="1"/>
      </c>
      <c r="AA26" s="55">
        <f t="shared" si="2"/>
      </c>
      <c r="AB26" s="55">
        <f t="shared" si="3"/>
      </c>
      <c r="AC26" s="207">
        <f t="shared" si="4"/>
      </c>
    </row>
    <row r="27" spans="1:29" ht="12" customHeight="1">
      <c r="A27" s="206">
        <v>15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5">
        <f t="shared" si="0"/>
      </c>
      <c r="Z27" s="55">
        <f t="shared" si="1"/>
      </c>
      <c r="AA27" s="55">
        <f t="shared" si="2"/>
      </c>
      <c r="AB27" s="55">
        <f t="shared" si="3"/>
      </c>
      <c r="AC27" s="207">
        <f t="shared" si="4"/>
      </c>
    </row>
    <row r="28" spans="1:29" ht="12" customHeight="1">
      <c r="A28" s="206">
        <v>16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5">
        <f t="shared" si="0"/>
      </c>
      <c r="Z28" s="55">
        <f t="shared" si="1"/>
      </c>
      <c r="AA28" s="55">
        <f t="shared" si="2"/>
      </c>
      <c r="AB28" s="55">
        <f t="shared" si="3"/>
      </c>
      <c r="AC28" s="207">
        <f t="shared" si="4"/>
      </c>
    </row>
    <row r="29" spans="1:29" ht="12" customHeight="1">
      <c r="A29" s="206">
        <v>17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5">
        <f t="shared" si="0"/>
      </c>
      <c r="Z29" s="55">
        <f t="shared" si="1"/>
      </c>
      <c r="AA29" s="55">
        <f t="shared" si="2"/>
      </c>
      <c r="AB29" s="55">
        <f t="shared" si="3"/>
      </c>
      <c r="AC29" s="207">
        <f t="shared" si="4"/>
      </c>
    </row>
    <row r="30" spans="1:29" ht="12" customHeight="1">
      <c r="A30" s="206">
        <v>18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5">
        <f t="shared" si="0"/>
      </c>
      <c r="Z30" s="55">
        <f t="shared" si="1"/>
      </c>
      <c r="AA30" s="55">
        <f t="shared" si="2"/>
      </c>
      <c r="AB30" s="55">
        <f t="shared" si="3"/>
      </c>
      <c r="AC30" s="207">
        <f t="shared" si="4"/>
      </c>
    </row>
    <row r="31" spans="1:29" ht="12" customHeight="1">
      <c r="A31" s="206">
        <v>19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5">
        <f t="shared" si="0"/>
      </c>
      <c r="Z31" s="55">
        <f t="shared" si="1"/>
      </c>
      <c r="AA31" s="55">
        <f t="shared" si="2"/>
      </c>
      <c r="AB31" s="55">
        <f t="shared" si="3"/>
      </c>
      <c r="AC31" s="207">
        <f t="shared" si="4"/>
      </c>
    </row>
    <row r="32" spans="1:29" ht="12" customHeight="1">
      <c r="A32" s="206">
        <v>20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5">
        <f t="shared" si="0"/>
      </c>
      <c r="Z32" s="55">
        <f t="shared" si="1"/>
      </c>
      <c r="AA32" s="55">
        <f t="shared" si="2"/>
      </c>
      <c r="AB32" s="55">
        <f t="shared" si="3"/>
      </c>
      <c r="AC32" s="207">
        <f t="shared" si="4"/>
      </c>
    </row>
    <row r="33" spans="1:29" ht="12" customHeight="1">
      <c r="A33" s="206">
        <v>21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5">
        <f t="shared" si="0"/>
      </c>
      <c r="Z33" s="55">
        <f t="shared" si="1"/>
      </c>
      <c r="AA33" s="55">
        <f t="shared" si="2"/>
      </c>
      <c r="AB33" s="55">
        <f t="shared" si="3"/>
      </c>
      <c r="AC33" s="207">
        <f t="shared" si="4"/>
      </c>
    </row>
    <row r="34" spans="1:29" ht="12" customHeight="1">
      <c r="A34" s="206">
        <v>22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5">
        <f t="shared" si="0"/>
      </c>
      <c r="Z34" s="55">
        <f t="shared" si="1"/>
      </c>
      <c r="AA34" s="55">
        <f t="shared" si="2"/>
      </c>
      <c r="AB34" s="55">
        <f t="shared" si="3"/>
      </c>
      <c r="AC34" s="207">
        <f t="shared" si="4"/>
      </c>
    </row>
    <row r="35" spans="1:29" ht="12" customHeight="1">
      <c r="A35" s="206">
        <v>23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5">
        <f t="shared" si="0"/>
      </c>
      <c r="Z35" s="55">
        <f t="shared" si="1"/>
      </c>
      <c r="AA35" s="55">
        <f t="shared" si="2"/>
      </c>
      <c r="AB35" s="55">
        <f t="shared" si="3"/>
      </c>
      <c r="AC35" s="207">
        <f t="shared" si="4"/>
      </c>
    </row>
    <row r="36" spans="1:29" ht="12" customHeight="1">
      <c r="A36" s="206">
        <v>24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5">
        <f t="shared" si="0"/>
      </c>
      <c r="Z36" s="55">
        <f t="shared" si="1"/>
      </c>
      <c r="AA36" s="55">
        <f t="shared" si="2"/>
      </c>
      <c r="AB36" s="55">
        <f t="shared" si="3"/>
      </c>
      <c r="AC36" s="207">
        <f t="shared" si="4"/>
      </c>
    </row>
    <row r="37" spans="1:29" ht="12" customHeight="1">
      <c r="A37" s="206">
        <v>25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5">
        <f t="shared" si="0"/>
      </c>
      <c r="Z37" s="55">
        <f t="shared" si="1"/>
      </c>
      <c r="AA37" s="55">
        <f t="shared" si="2"/>
      </c>
      <c r="AB37" s="55">
        <f t="shared" si="3"/>
      </c>
      <c r="AC37" s="207">
        <f t="shared" si="4"/>
      </c>
    </row>
    <row r="38" spans="1:29" ht="12" customHeight="1">
      <c r="A38" s="206">
        <v>26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5">
        <f t="shared" si="0"/>
      </c>
      <c r="Z38" s="55">
        <f t="shared" si="1"/>
      </c>
      <c r="AA38" s="55">
        <f t="shared" si="2"/>
      </c>
      <c r="AB38" s="55">
        <f t="shared" si="3"/>
      </c>
      <c r="AC38" s="207">
        <f t="shared" si="4"/>
      </c>
    </row>
    <row r="39" spans="1:29" ht="12" customHeight="1">
      <c r="A39" s="206">
        <v>27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5">
        <f t="shared" si="0"/>
      </c>
      <c r="Z39" s="55">
        <f t="shared" si="1"/>
      </c>
      <c r="AA39" s="55">
        <f t="shared" si="2"/>
      </c>
      <c r="AB39" s="55">
        <f t="shared" si="3"/>
      </c>
      <c r="AC39" s="207">
        <f t="shared" si="4"/>
      </c>
    </row>
    <row r="40" spans="1:29" ht="12" customHeight="1">
      <c r="A40" s="206">
        <v>28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5">
        <f t="shared" si="0"/>
      </c>
      <c r="Z40" s="55">
        <f t="shared" si="1"/>
      </c>
      <c r="AA40" s="55">
        <f t="shared" si="2"/>
      </c>
      <c r="AB40" s="55">
        <f t="shared" si="3"/>
      </c>
      <c r="AC40" s="207">
        <f t="shared" si="4"/>
      </c>
    </row>
    <row r="41" spans="1:29" ht="12" customHeight="1">
      <c r="A41" s="206">
        <v>29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5">
        <f t="shared" si="0"/>
      </c>
      <c r="Z41" s="55">
        <f t="shared" si="1"/>
      </c>
      <c r="AA41" s="55">
        <f t="shared" si="2"/>
      </c>
      <c r="AB41" s="55">
        <f t="shared" si="3"/>
      </c>
      <c r="AC41" s="207">
        <f t="shared" si="4"/>
      </c>
    </row>
    <row r="42" spans="1:29" ht="12" customHeight="1">
      <c r="A42" s="206">
        <v>30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5">
        <f t="shared" si="0"/>
      </c>
      <c r="Z42" s="55">
        <f t="shared" si="1"/>
      </c>
      <c r="AA42" s="55">
        <f t="shared" si="2"/>
      </c>
      <c r="AB42" s="55">
        <f t="shared" si="3"/>
      </c>
      <c r="AC42" s="207">
        <f t="shared" si="4"/>
      </c>
    </row>
    <row r="43" spans="1:29" ht="12" customHeight="1">
      <c r="A43" s="206">
        <v>31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5">
        <f t="shared" si="0"/>
      </c>
      <c r="Z43" s="55">
        <f t="shared" si="1"/>
      </c>
      <c r="AA43" s="55">
        <f t="shared" si="2"/>
      </c>
      <c r="AB43" s="55">
        <f t="shared" si="3"/>
      </c>
      <c r="AC43" s="207">
        <f t="shared" si="4"/>
      </c>
    </row>
    <row r="44" spans="1:29" ht="12" customHeight="1">
      <c r="A44" s="208" t="s">
        <v>28</v>
      </c>
      <c r="B44" s="50">
        <f>SUM(B13:B43)</f>
        <v>0</v>
      </c>
      <c r="C44" s="50">
        <f aca="true" t="shared" si="5" ref="C44:X44">SUM(C13:C43)</f>
        <v>0</v>
      </c>
      <c r="D44" s="50">
        <f t="shared" si="5"/>
        <v>0</v>
      </c>
      <c r="E44" s="50">
        <f t="shared" si="5"/>
        <v>0</v>
      </c>
      <c r="F44" s="50">
        <f t="shared" si="5"/>
        <v>0</v>
      </c>
      <c r="G44" s="50">
        <f t="shared" si="5"/>
        <v>0</v>
      </c>
      <c r="H44" s="50">
        <f t="shared" si="5"/>
        <v>0</v>
      </c>
      <c r="I44" s="50">
        <f t="shared" si="5"/>
        <v>0</v>
      </c>
      <c r="J44" s="50">
        <f t="shared" si="5"/>
        <v>0</v>
      </c>
      <c r="K44" s="50">
        <f t="shared" si="5"/>
        <v>0</v>
      </c>
      <c r="L44" s="50">
        <f t="shared" si="5"/>
        <v>0</v>
      </c>
      <c r="M44" s="50">
        <f t="shared" si="5"/>
        <v>0</v>
      </c>
      <c r="N44" s="50">
        <f t="shared" si="5"/>
        <v>0</v>
      </c>
      <c r="O44" s="50">
        <f t="shared" si="5"/>
        <v>0</v>
      </c>
      <c r="P44" s="50">
        <f t="shared" si="5"/>
        <v>0</v>
      </c>
      <c r="Q44" s="50">
        <f t="shared" si="5"/>
        <v>0</v>
      </c>
      <c r="R44" s="50">
        <f t="shared" si="5"/>
        <v>0</v>
      </c>
      <c r="S44" s="50">
        <f t="shared" si="5"/>
        <v>0</v>
      </c>
      <c r="T44" s="50">
        <f t="shared" si="5"/>
        <v>0</v>
      </c>
      <c r="U44" s="50">
        <f t="shared" si="5"/>
        <v>0</v>
      </c>
      <c r="V44" s="50">
        <f t="shared" si="5"/>
        <v>0</v>
      </c>
      <c r="W44" s="50">
        <f t="shared" si="5"/>
        <v>0</v>
      </c>
      <c r="X44" s="50">
        <f t="shared" si="5"/>
        <v>0</v>
      </c>
      <c r="Y44" s="55">
        <f t="shared" si="0"/>
      </c>
      <c r="Z44" s="55">
        <f t="shared" si="1"/>
      </c>
      <c r="AA44" s="55">
        <f t="shared" si="2"/>
      </c>
      <c r="AB44" s="55">
        <f t="shared" si="3"/>
      </c>
      <c r="AC44" s="207">
        <f t="shared" si="4"/>
      </c>
    </row>
    <row r="45" spans="1:29" ht="12" customHeight="1">
      <c r="A45" s="208" t="s">
        <v>29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5">
        <f t="shared" si="0"/>
      </c>
      <c r="Z45" s="55">
        <f t="shared" si="1"/>
      </c>
      <c r="AA45" s="55">
        <f t="shared" si="2"/>
      </c>
      <c r="AB45" s="55">
        <f t="shared" si="3"/>
      </c>
      <c r="AC45" s="207">
        <f t="shared" si="4"/>
      </c>
    </row>
    <row r="46" spans="1:29" ht="12" customHeight="1" thickBot="1">
      <c r="A46" s="209" t="s">
        <v>30</v>
      </c>
      <c r="B46" s="210">
        <f>B44+B12</f>
        <v>0</v>
      </c>
      <c r="C46" s="210">
        <f aca="true" t="shared" si="6" ref="C46:X46">C44+C12</f>
        <v>0</v>
      </c>
      <c r="D46" s="210">
        <f t="shared" si="6"/>
        <v>0</v>
      </c>
      <c r="E46" s="210">
        <f t="shared" si="6"/>
        <v>0</v>
      </c>
      <c r="F46" s="210">
        <f t="shared" si="6"/>
        <v>0</v>
      </c>
      <c r="G46" s="210">
        <f t="shared" si="6"/>
        <v>0</v>
      </c>
      <c r="H46" s="210">
        <f t="shared" si="6"/>
        <v>0</v>
      </c>
      <c r="I46" s="210">
        <f t="shared" si="6"/>
        <v>0</v>
      </c>
      <c r="J46" s="210">
        <f t="shared" si="6"/>
        <v>0</v>
      </c>
      <c r="K46" s="210">
        <f t="shared" si="6"/>
        <v>0</v>
      </c>
      <c r="L46" s="210">
        <f t="shared" si="6"/>
        <v>0</v>
      </c>
      <c r="M46" s="210">
        <f t="shared" si="6"/>
        <v>0</v>
      </c>
      <c r="N46" s="210">
        <f t="shared" si="6"/>
        <v>0</v>
      </c>
      <c r="O46" s="210">
        <f t="shared" si="6"/>
        <v>0</v>
      </c>
      <c r="P46" s="210">
        <f t="shared" si="6"/>
        <v>0</v>
      </c>
      <c r="Q46" s="210">
        <f t="shared" si="6"/>
        <v>0</v>
      </c>
      <c r="R46" s="210">
        <f t="shared" si="6"/>
        <v>0</v>
      </c>
      <c r="S46" s="210">
        <f t="shared" si="6"/>
        <v>0</v>
      </c>
      <c r="T46" s="210">
        <f t="shared" si="6"/>
        <v>0</v>
      </c>
      <c r="U46" s="210">
        <f t="shared" si="6"/>
        <v>0</v>
      </c>
      <c r="V46" s="210">
        <f t="shared" si="6"/>
        <v>0</v>
      </c>
      <c r="W46" s="210">
        <f t="shared" si="6"/>
        <v>0</v>
      </c>
      <c r="X46" s="210">
        <f t="shared" si="6"/>
        <v>0</v>
      </c>
      <c r="Y46" s="211">
        <f t="shared" si="0"/>
      </c>
      <c r="Z46" s="211">
        <f t="shared" si="1"/>
      </c>
      <c r="AA46" s="211">
        <f t="shared" si="2"/>
      </c>
      <c r="AB46" s="211">
        <f t="shared" si="3"/>
      </c>
      <c r="AC46" s="212">
        <f t="shared" si="4"/>
      </c>
    </row>
    <row r="47" spans="1:24" ht="4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" customHeight="1">
      <c r="A48" s="267" t="s">
        <v>33</v>
      </c>
      <c r="B48" s="267"/>
      <c r="C48" s="267"/>
      <c r="D48" s="267"/>
      <c r="E48" s="267"/>
      <c r="F48" s="267"/>
      <c r="G48" s="267" t="s">
        <v>34</v>
      </c>
      <c r="H48" s="267"/>
      <c r="I48" s="267"/>
      <c r="J48" s="267"/>
      <c r="K48" s="267"/>
      <c r="L48" s="267"/>
      <c r="M48" s="267" t="s">
        <v>35</v>
      </c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</row>
  </sheetData>
  <sheetProtection password="ED52" sheet="1" objects="1" scenarios="1"/>
  <mergeCells count="16">
    <mergeCell ref="Y9:AC11"/>
    <mergeCell ref="A7:E7"/>
    <mergeCell ref="F7:H7"/>
    <mergeCell ref="K7:L7"/>
    <mergeCell ref="A48:F48"/>
    <mergeCell ref="G48:L48"/>
    <mergeCell ref="M48:X48"/>
    <mergeCell ref="O10:S10"/>
    <mergeCell ref="T10:V10"/>
    <mergeCell ref="W10:X10"/>
    <mergeCell ref="A9:A11"/>
    <mergeCell ref="B9:C9"/>
    <mergeCell ref="D10:N10"/>
    <mergeCell ref="C10:C11"/>
    <mergeCell ref="B10:B11"/>
    <mergeCell ref="D9:X9"/>
  </mergeCells>
  <printOptions/>
  <pageMargins left="0.59" right="0.5" top="0.17" bottom="0.17" header="0.15" footer="0.13"/>
  <pageSetup horizontalDpi="600" verticalDpi="600" orientation="landscape" paperSize="9" r:id="rId1"/>
  <ignoredErrors>
    <ignoredError sqref="B44:C4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8"/>
  <sheetViews>
    <sheetView zoomScalePageLayoutView="0" workbookViewId="0" topLeftCell="A1">
      <pane ySplit="11" topLeftCell="A12" activePane="bottomLeft" state="frozen"/>
      <selection pane="topLeft" activeCell="D19" sqref="D19"/>
      <selection pane="bottomLeft" activeCell="M44" sqref="M44"/>
    </sheetView>
  </sheetViews>
  <sheetFormatPr defaultColWidth="8.88671875" defaultRowHeight="15"/>
  <cols>
    <col min="1" max="1" width="2.77734375" style="1" customWidth="1"/>
    <col min="2" max="2" width="6.77734375" style="1" customWidth="1"/>
    <col min="3" max="3" width="5.77734375" style="1" customWidth="1"/>
    <col min="4" max="4" width="6.77734375" style="1" customWidth="1"/>
    <col min="5" max="5" width="4.77734375" style="1" customWidth="1"/>
    <col min="6" max="8" width="3.77734375" style="1" customWidth="1"/>
    <col min="9" max="12" width="4.77734375" style="1" customWidth="1"/>
    <col min="13" max="19" width="3.77734375" style="1" customWidth="1"/>
    <col min="20" max="20" width="6.77734375" style="1" customWidth="1"/>
    <col min="21" max="31" width="3.77734375" style="1" customWidth="1"/>
    <col min="32" max="34" width="1.77734375" style="1" customWidth="1"/>
    <col min="35" max="16384" width="8.88671875" style="1" customWidth="1"/>
  </cols>
  <sheetData>
    <row r="1" spans="6:7" s="52" customFormat="1" ht="12.75">
      <c r="F1" s="54" t="s">
        <v>241</v>
      </c>
      <c r="G1" s="46" t="s">
        <v>252</v>
      </c>
    </row>
    <row r="2" spans="6:7" s="52" customFormat="1" ht="12.75">
      <c r="F2" s="54" t="s">
        <v>243</v>
      </c>
      <c r="G2" s="46" t="s">
        <v>253</v>
      </c>
    </row>
    <row r="3" spans="6:7" s="52" customFormat="1" ht="12.75">
      <c r="F3" s="54" t="s">
        <v>245</v>
      </c>
      <c r="G3" s="46" t="s">
        <v>254</v>
      </c>
    </row>
    <row r="4" s="52" customFormat="1" ht="4.5" customHeight="1"/>
    <row r="5" spans="1:26" ht="12" customHeight="1">
      <c r="A5" s="282" t="s">
        <v>257</v>
      </c>
      <c r="B5" s="283"/>
      <c r="C5" s="283"/>
      <c r="D5" s="283"/>
      <c r="E5" s="283"/>
      <c r="F5" s="284"/>
      <c r="G5" s="284"/>
      <c r="H5" s="284"/>
      <c r="I5" s="284"/>
      <c r="J5" s="284"/>
      <c r="K5" s="59"/>
      <c r="L5" s="60" t="s">
        <v>256</v>
      </c>
      <c r="M5" s="285"/>
      <c r="N5" s="285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26" ht="6" customHeight="1" thickBo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34" ht="15" customHeight="1">
      <c r="A7" s="248" t="s">
        <v>5</v>
      </c>
      <c r="B7" s="275" t="s">
        <v>101</v>
      </c>
      <c r="C7" s="274" t="s">
        <v>71</v>
      </c>
      <c r="D7" s="286" t="s">
        <v>143</v>
      </c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8"/>
      <c r="AF7" s="276" t="s">
        <v>250</v>
      </c>
      <c r="AG7" s="276"/>
      <c r="AH7" s="277"/>
    </row>
    <row r="8" spans="1:34" ht="15" customHeight="1">
      <c r="A8" s="249"/>
      <c r="B8" s="253"/>
      <c r="C8" s="253"/>
      <c r="D8" s="252" t="s">
        <v>52</v>
      </c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71" t="s">
        <v>150</v>
      </c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3"/>
      <c r="AF8" s="278"/>
      <c r="AG8" s="278"/>
      <c r="AH8" s="279"/>
    </row>
    <row r="9" spans="1:34" ht="15">
      <c r="A9" s="249"/>
      <c r="B9" s="253"/>
      <c r="C9" s="253"/>
      <c r="D9" s="268" t="s">
        <v>70</v>
      </c>
      <c r="E9" s="268" t="s">
        <v>69</v>
      </c>
      <c r="F9" s="268" t="s">
        <v>68</v>
      </c>
      <c r="G9" s="268" t="s">
        <v>203</v>
      </c>
      <c r="H9" s="268" t="s">
        <v>67</v>
      </c>
      <c r="I9" s="268" t="s">
        <v>66</v>
      </c>
      <c r="J9" s="289" t="s">
        <v>145</v>
      </c>
      <c r="K9" s="290"/>
      <c r="L9" s="291"/>
      <c r="M9" s="268" t="s">
        <v>63</v>
      </c>
      <c r="N9" s="271" t="s">
        <v>147</v>
      </c>
      <c r="O9" s="272"/>
      <c r="P9" s="272"/>
      <c r="Q9" s="272"/>
      <c r="R9" s="273"/>
      <c r="S9" s="268" t="s">
        <v>60</v>
      </c>
      <c r="T9" s="268" t="s">
        <v>151</v>
      </c>
      <c r="U9" s="268" t="s">
        <v>152</v>
      </c>
      <c r="V9" s="268" t="s">
        <v>153</v>
      </c>
      <c r="W9" s="268" t="s">
        <v>154</v>
      </c>
      <c r="X9" s="268" t="s">
        <v>155</v>
      </c>
      <c r="Y9" s="268" t="s">
        <v>156</v>
      </c>
      <c r="Z9" s="268" t="s">
        <v>157</v>
      </c>
      <c r="AA9" s="268" t="s">
        <v>158</v>
      </c>
      <c r="AB9" s="268" t="s">
        <v>159</v>
      </c>
      <c r="AC9" s="268" t="s">
        <v>160</v>
      </c>
      <c r="AD9" s="268" t="s">
        <v>161</v>
      </c>
      <c r="AE9" s="268" t="s">
        <v>162</v>
      </c>
      <c r="AF9" s="278"/>
      <c r="AG9" s="278"/>
      <c r="AH9" s="279"/>
    </row>
    <row r="10" spans="1:34" ht="25.5" customHeight="1">
      <c r="A10" s="249"/>
      <c r="B10" s="253"/>
      <c r="C10" s="253"/>
      <c r="D10" s="269"/>
      <c r="E10" s="269"/>
      <c r="F10" s="269"/>
      <c r="G10" s="269"/>
      <c r="H10" s="269"/>
      <c r="I10" s="269"/>
      <c r="J10" s="292"/>
      <c r="K10" s="293"/>
      <c r="L10" s="294"/>
      <c r="M10" s="269"/>
      <c r="N10" s="252" t="s">
        <v>144</v>
      </c>
      <c r="O10" s="252"/>
      <c r="P10" s="252"/>
      <c r="Q10" s="268" t="s">
        <v>148</v>
      </c>
      <c r="R10" s="268" t="s">
        <v>149</v>
      </c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78"/>
      <c r="AG10" s="278"/>
      <c r="AH10" s="279"/>
    </row>
    <row r="11" spans="1:34" ht="52.5" customHeight="1" thickBot="1">
      <c r="A11" s="250"/>
      <c r="B11" s="254"/>
      <c r="C11" s="254"/>
      <c r="D11" s="270"/>
      <c r="E11" s="270"/>
      <c r="F11" s="270"/>
      <c r="G11" s="270"/>
      <c r="H11" s="270"/>
      <c r="I11" s="270"/>
      <c r="J11" s="200" t="s">
        <v>64</v>
      </c>
      <c r="K11" s="200" t="s">
        <v>163</v>
      </c>
      <c r="L11" s="200" t="s">
        <v>65</v>
      </c>
      <c r="M11" s="270"/>
      <c r="N11" s="213" t="s">
        <v>251</v>
      </c>
      <c r="O11" s="200" t="s">
        <v>146</v>
      </c>
      <c r="P11" s="200" t="s">
        <v>164</v>
      </c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80"/>
      <c r="AG11" s="280"/>
      <c r="AH11" s="281"/>
    </row>
    <row r="12" spans="1:34" ht="12" customHeight="1">
      <c r="A12" s="214" t="s">
        <v>32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15">
        <f>IF(B12&gt;=C12,"","A")</f>
      </c>
      <c r="AG12" s="215">
        <f>IF(B12=D12+E12+F12+H12+I12+J12+K12+L12+M12+N12+O12+P12+Q12+R12+S12,"","B")</f>
      </c>
      <c r="AH12" s="216">
        <f>IF(B12=T12+U12+V12+W12+X12+Y12+Z12+AA12+AB12+AC12+AD12+AE12,"","C")</f>
      </c>
    </row>
    <row r="13" spans="1:34" ht="12" customHeight="1">
      <c r="A13" s="206">
        <v>1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56">
        <f aca="true" t="shared" si="0" ref="AF13:AF46">IF(B13&gt;=C13,"","A")</f>
      </c>
      <c r="AG13" s="56">
        <f aca="true" t="shared" si="1" ref="AG13:AG46">IF(B13=D13+E13+F13+H13+I13+J13+K13+L13+M13+N13+O13+P13+Q13+R13+S13,"","B")</f>
      </c>
      <c r="AH13" s="217">
        <f aca="true" t="shared" si="2" ref="AH13:AH46">IF(B13=T13+U13+V13+W13+X13+Y13+Z13+AA13+AB13+AC13+AD13+AE13,"","C")</f>
      </c>
    </row>
    <row r="14" spans="1:34" ht="12" customHeight="1">
      <c r="A14" s="206">
        <v>2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56">
        <f t="shared" si="0"/>
      </c>
      <c r="AG14" s="56">
        <f t="shared" si="1"/>
      </c>
      <c r="AH14" s="217">
        <f t="shared" si="2"/>
      </c>
    </row>
    <row r="15" spans="1:34" ht="12" customHeight="1">
      <c r="A15" s="206">
        <v>3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56">
        <f t="shared" si="0"/>
      </c>
      <c r="AG15" s="56">
        <f t="shared" si="1"/>
      </c>
      <c r="AH15" s="217">
        <f t="shared" si="2"/>
      </c>
    </row>
    <row r="16" spans="1:34" ht="12" customHeight="1">
      <c r="A16" s="206">
        <v>4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56">
        <f t="shared" si="0"/>
      </c>
      <c r="AG16" s="56">
        <f t="shared" si="1"/>
      </c>
      <c r="AH16" s="217">
        <f t="shared" si="2"/>
      </c>
    </row>
    <row r="17" spans="1:34" ht="12" customHeight="1">
      <c r="A17" s="206">
        <v>5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56">
        <f t="shared" si="0"/>
      </c>
      <c r="AG17" s="56">
        <f t="shared" si="1"/>
      </c>
      <c r="AH17" s="217">
        <f t="shared" si="2"/>
      </c>
    </row>
    <row r="18" spans="1:34" ht="12" customHeight="1">
      <c r="A18" s="206">
        <v>6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56">
        <f t="shared" si="0"/>
      </c>
      <c r="AG18" s="56">
        <f t="shared" si="1"/>
      </c>
      <c r="AH18" s="217">
        <f t="shared" si="2"/>
      </c>
    </row>
    <row r="19" spans="1:34" ht="12" customHeight="1">
      <c r="A19" s="206">
        <v>7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56">
        <f t="shared" si="0"/>
      </c>
      <c r="AG19" s="56">
        <f t="shared" si="1"/>
      </c>
      <c r="AH19" s="217">
        <f t="shared" si="2"/>
      </c>
    </row>
    <row r="20" spans="1:34" ht="12" customHeight="1">
      <c r="A20" s="206">
        <v>8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56">
        <f t="shared" si="0"/>
      </c>
      <c r="AG20" s="56">
        <f t="shared" si="1"/>
      </c>
      <c r="AH20" s="217">
        <f t="shared" si="2"/>
      </c>
    </row>
    <row r="21" spans="1:34" ht="12" customHeight="1">
      <c r="A21" s="206">
        <v>9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56">
        <f t="shared" si="0"/>
      </c>
      <c r="AG21" s="56">
        <f t="shared" si="1"/>
      </c>
      <c r="AH21" s="217">
        <f t="shared" si="2"/>
      </c>
    </row>
    <row r="22" spans="1:34" ht="12" customHeight="1">
      <c r="A22" s="206">
        <v>10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56">
        <f t="shared" si="0"/>
      </c>
      <c r="AG22" s="56">
        <f t="shared" si="1"/>
      </c>
      <c r="AH22" s="217">
        <f t="shared" si="2"/>
      </c>
    </row>
    <row r="23" spans="1:34" ht="12" customHeight="1">
      <c r="A23" s="206">
        <v>11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56">
        <f t="shared" si="0"/>
      </c>
      <c r="AG23" s="56">
        <f t="shared" si="1"/>
      </c>
      <c r="AH23" s="217">
        <f t="shared" si="2"/>
      </c>
    </row>
    <row r="24" spans="1:34" ht="12" customHeight="1">
      <c r="A24" s="206">
        <v>12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56">
        <f t="shared" si="0"/>
      </c>
      <c r="AG24" s="56">
        <f t="shared" si="1"/>
      </c>
      <c r="AH24" s="217">
        <f t="shared" si="2"/>
      </c>
    </row>
    <row r="25" spans="1:34" ht="12" customHeight="1">
      <c r="A25" s="206">
        <v>13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56">
        <f t="shared" si="0"/>
      </c>
      <c r="AG25" s="56">
        <f t="shared" si="1"/>
      </c>
      <c r="AH25" s="217">
        <f t="shared" si="2"/>
      </c>
    </row>
    <row r="26" spans="1:34" ht="12" customHeight="1">
      <c r="A26" s="206">
        <v>14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56">
        <f t="shared" si="0"/>
      </c>
      <c r="AG26" s="56">
        <f t="shared" si="1"/>
      </c>
      <c r="AH26" s="217">
        <f t="shared" si="2"/>
      </c>
    </row>
    <row r="27" spans="1:34" ht="12" customHeight="1">
      <c r="A27" s="206">
        <v>15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56">
        <f t="shared" si="0"/>
      </c>
      <c r="AG27" s="56">
        <f t="shared" si="1"/>
      </c>
      <c r="AH27" s="217">
        <f t="shared" si="2"/>
      </c>
    </row>
    <row r="28" spans="1:34" ht="12" customHeight="1">
      <c r="A28" s="206">
        <v>16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56">
        <f t="shared" si="0"/>
      </c>
      <c r="AG28" s="56">
        <f t="shared" si="1"/>
      </c>
      <c r="AH28" s="217">
        <f t="shared" si="2"/>
      </c>
    </row>
    <row r="29" spans="1:34" ht="12" customHeight="1">
      <c r="A29" s="206">
        <v>17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56">
        <f t="shared" si="0"/>
      </c>
      <c r="AG29" s="56">
        <f t="shared" si="1"/>
      </c>
      <c r="AH29" s="217">
        <f t="shared" si="2"/>
      </c>
    </row>
    <row r="30" spans="1:34" ht="12" customHeight="1">
      <c r="A30" s="206">
        <v>18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56">
        <f t="shared" si="0"/>
      </c>
      <c r="AG30" s="56">
        <f t="shared" si="1"/>
      </c>
      <c r="AH30" s="217">
        <f t="shared" si="2"/>
      </c>
    </row>
    <row r="31" spans="1:34" ht="12" customHeight="1">
      <c r="A31" s="206">
        <v>19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56">
        <f t="shared" si="0"/>
      </c>
      <c r="AG31" s="56">
        <f t="shared" si="1"/>
      </c>
      <c r="AH31" s="217">
        <f t="shared" si="2"/>
      </c>
    </row>
    <row r="32" spans="1:34" ht="12" customHeight="1">
      <c r="A32" s="206">
        <v>20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56">
        <f t="shared" si="0"/>
      </c>
      <c r="AG32" s="56">
        <f t="shared" si="1"/>
      </c>
      <c r="AH32" s="217">
        <f t="shared" si="2"/>
      </c>
    </row>
    <row r="33" spans="1:34" ht="12" customHeight="1">
      <c r="A33" s="206">
        <v>21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56">
        <f t="shared" si="0"/>
      </c>
      <c r="AG33" s="56">
        <f t="shared" si="1"/>
      </c>
      <c r="AH33" s="217">
        <f t="shared" si="2"/>
      </c>
    </row>
    <row r="34" spans="1:34" ht="12" customHeight="1">
      <c r="A34" s="206">
        <v>22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56">
        <f t="shared" si="0"/>
      </c>
      <c r="AG34" s="56">
        <f t="shared" si="1"/>
      </c>
      <c r="AH34" s="217">
        <f t="shared" si="2"/>
      </c>
    </row>
    <row r="35" spans="1:34" ht="12" customHeight="1">
      <c r="A35" s="206">
        <v>23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56">
        <f t="shared" si="0"/>
      </c>
      <c r="AG35" s="56">
        <f t="shared" si="1"/>
      </c>
      <c r="AH35" s="217">
        <f t="shared" si="2"/>
      </c>
    </row>
    <row r="36" spans="1:34" ht="12" customHeight="1">
      <c r="A36" s="206">
        <v>24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56">
        <f t="shared" si="0"/>
      </c>
      <c r="AG36" s="56">
        <f t="shared" si="1"/>
      </c>
      <c r="AH36" s="217">
        <f t="shared" si="2"/>
      </c>
    </row>
    <row r="37" spans="1:34" ht="12" customHeight="1">
      <c r="A37" s="206">
        <v>25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56">
        <f t="shared" si="0"/>
      </c>
      <c r="AG37" s="56">
        <f t="shared" si="1"/>
      </c>
      <c r="AH37" s="217">
        <f t="shared" si="2"/>
      </c>
    </row>
    <row r="38" spans="1:34" ht="12" customHeight="1">
      <c r="A38" s="206">
        <v>26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56">
        <f t="shared" si="0"/>
      </c>
      <c r="AG38" s="56">
        <f t="shared" si="1"/>
      </c>
      <c r="AH38" s="217">
        <f t="shared" si="2"/>
      </c>
    </row>
    <row r="39" spans="1:34" ht="12" customHeight="1">
      <c r="A39" s="206">
        <v>27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56">
        <f t="shared" si="0"/>
      </c>
      <c r="AG39" s="56">
        <f t="shared" si="1"/>
      </c>
      <c r="AH39" s="217">
        <f t="shared" si="2"/>
      </c>
    </row>
    <row r="40" spans="1:34" ht="12" customHeight="1">
      <c r="A40" s="206">
        <v>28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56">
        <f t="shared" si="0"/>
      </c>
      <c r="AG40" s="56">
        <f t="shared" si="1"/>
      </c>
      <c r="AH40" s="217">
        <f t="shared" si="2"/>
      </c>
    </row>
    <row r="41" spans="1:34" ht="12" customHeight="1">
      <c r="A41" s="206">
        <v>29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56">
        <f t="shared" si="0"/>
      </c>
      <c r="AG41" s="56">
        <f t="shared" si="1"/>
      </c>
      <c r="AH41" s="217">
        <f t="shared" si="2"/>
      </c>
    </row>
    <row r="42" spans="1:34" ht="12" customHeight="1">
      <c r="A42" s="206">
        <v>30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56">
        <f t="shared" si="0"/>
      </c>
      <c r="AG42" s="56">
        <f t="shared" si="1"/>
      </c>
      <c r="AH42" s="217">
        <f t="shared" si="2"/>
      </c>
    </row>
    <row r="43" spans="1:34" ht="12" customHeight="1">
      <c r="A43" s="206">
        <v>31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56">
        <f t="shared" si="0"/>
      </c>
      <c r="AG43" s="56">
        <f t="shared" si="1"/>
      </c>
      <c r="AH43" s="217">
        <f t="shared" si="2"/>
      </c>
    </row>
    <row r="44" spans="1:34" ht="12" customHeight="1">
      <c r="A44" s="218" t="s">
        <v>28</v>
      </c>
      <c r="B44" s="44">
        <f>SUM(B13:B43)</f>
        <v>0</v>
      </c>
      <c r="C44" s="44">
        <f aca="true" t="shared" si="3" ref="C44:AE44">SUM(C13:C43)</f>
        <v>0</v>
      </c>
      <c r="D44" s="44">
        <f t="shared" si="3"/>
        <v>0</v>
      </c>
      <c r="E44" s="44">
        <f t="shared" si="3"/>
        <v>0</v>
      </c>
      <c r="F44" s="44">
        <f t="shared" si="3"/>
        <v>0</v>
      </c>
      <c r="G44" s="44">
        <f>SUM(G13:G43)</f>
        <v>0</v>
      </c>
      <c r="H44" s="44">
        <f t="shared" si="3"/>
        <v>0</v>
      </c>
      <c r="I44" s="44">
        <f t="shared" si="3"/>
        <v>0</v>
      </c>
      <c r="J44" s="44">
        <f t="shared" si="3"/>
        <v>0</v>
      </c>
      <c r="K44" s="44">
        <f t="shared" si="3"/>
        <v>0</v>
      </c>
      <c r="L44" s="44">
        <f t="shared" si="3"/>
        <v>0</v>
      </c>
      <c r="M44" s="44">
        <f t="shared" si="3"/>
        <v>0</v>
      </c>
      <c r="N44" s="44">
        <f t="shared" si="3"/>
        <v>0</v>
      </c>
      <c r="O44" s="44">
        <f t="shared" si="3"/>
        <v>0</v>
      </c>
      <c r="P44" s="44">
        <f t="shared" si="3"/>
        <v>0</v>
      </c>
      <c r="Q44" s="44">
        <f t="shared" si="3"/>
        <v>0</v>
      </c>
      <c r="R44" s="44">
        <f t="shared" si="3"/>
        <v>0</v>
      </c>
      <c r="S44" s="44">
        <f t="shared" si="3"/>
        <v>0</v>
      </c>
      <c r="T44" s="44">
        <f t="shared" si="3"/>
        <v>0</v>
      </c>
      <c r="U44" s="44">
        <f t="shared" si="3"/>
        <v>0</v>
      </c>
      <c r="V44" s="44">
        <f t="shared" si="3"/>
        <v>0</v>
      </c>
      <c r="W44" s="44">
        <f t="shared" si="3"/>
        <v>0</v>
      </c>
      <c r="X44" s="44">
        <f t="shared" si="3"/>
        <v>0</v>
      </c>
      <c r="Y44" s="44">
        <f t="shared" si="3"/>
        <v>0</v>
      </c>
      <c r="Z44" s="44">
        <f t="shared" si="3"/>
        <v>0</v>
      </c>
      <c r="AA44" s="44">
        <f t="shared" si="3"/>
        <v>0</v>
      </c>
      <c r="AB44" s="44">
        <f t="shared" si="3"/>
        <v>0</v>
      </c>
      <c r="AC44" s="44">
        <f t="shared" si="3"/>
        <v>0</v>
      </c>
      <c r="AD44" s="44">
        <f t="shared" si="3"/>
        <v>0</v>
      </c>
      <c r="AE44" s="44">
        <f t="shared" si="3"/>
        <v>0</v>
      </c>
      <c r="AF44" s="56">
        <f t="shared" si="0"/>
      </c>
      <c r="AG44" s="56">
        <f t="shared" si="1"/>
      </c>
      <c r="AH44" s="217">
        <f t="shared" si="2"/>
      </c>
    </row>
    <row r="45" spans="1:34" ht="12" customHeight="1">
      <c r="A45" s="218" t="s">
        <v>29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56">
        <f t="shared" si="0"/>
      </c>
      <c r="AG45" s="56">
        <f t="shared" si="1"/>
      </c>
      <c r="AH45" s="217">
        <f t="shared" si="2"/>
      </c>
    </row>
    <row r="46" spans="1:34" ht="12" customHeight="1" thickBot="1">
      <c r="A46" s="219" t="s">
        <v>30</v>
      </c>
      <c r="B46" s="220">
        <f>B44+B12</f>
        <v>0</v>
      </c>
      <c r="C46" s="220">
        <f aca="true" t="shared" si="4" ref="C46:AE46">C44+C12</f>
        <v>0</v>
      </c>
      <c r="D46" s="220">
        <f t="shared" si="4"/>
        <v>0</v>
      </c>
      <c r="E46" s="220">
        <f t="shared" si="4"/>
        <v>0</v>
      </c>
      <c r="F46" s="220">
        <f t="shared" si="4"/>
        <v>0</v>
      </c>
      <c r="G46" s="220">
        <f>G44+G12</f>
        <v>0</v>
      </c>
      <c r="H46" s="220">
        <f t="shared" si="4"/>
        <v>0</v>
      </c>
      <c r="I46" s="220">
        <f t="shared" si="4"/>
        <v>0</v>
      </c>
      <c r="J46" s="220">
        <f t="shared" si="4"/>
        <v>0</v>
      </c>
      <c r="K46" s="220">
        <f t="shared" si="4"/>
        <v>0</v>
      </c>
      <c r="L46" s="220">
        <f t="shared" si="4"/>
        <v>0</v>
      </c>
      <c r="M46" s="220">
        <f t="shared" si="4"/>
        <v>0</v>
      </c>
      <c r="N46" s="220">
        <f t="shared" si="4"/>
        <v>0</v>
      </c>
      <c r="O46" s="220">
        <f t="shared" si="4"/>
        <v>0</v>
      </c>
      <c r="P46" s="220">
        <f t="shared" si="4"/>
        <v>0</v>
      </c>
      <c r="Q46" s="220">
        <f t="shared" si="4"/>
        <v>0</v>
      </c>
      <c r="R46" s="220">
        <f t="shared" si="4"/>
        <v>0</v>
      </c>
      <c r="S46" s="220">
        <f t="shared" si="4"/>
        <v>0</v>
      </c>
      <c r="T46" s="220">
        <f t="shared" si="4"/>
        <v>0</v>
      </c>
      <c r="U46" s="220">
        <f t="shared" si="4"/>
        <v>0</v>
      </c>
      <c r="V46" s="220">
        <f t="shared" si="4"/>
        <v>0</v>
      </c>
      <c r="W46" s="220">
        <f t="shared" si="4"/>
        <v>0</v>
      </c>
      <c r="X46" s="220">
        <f t="shared" si="4"/>
        <v>0</v>
      </c>
      <c r="Y46" s="220">
        <f t="shared" si="4"/>
        <v>0</v>
      </c>
      <c r="Z46" s="220">
        <f t="shared" si="4"/>
        <v>0</v>
      </c>
      <c r="AA46" s="220">
        <f t="shared" si="4"/>
        <v>0</v>
      </c>
      <c r="AB46" s="220">
        <f t="shared" si="4"/>
        <v>0</v>
      </c>
      <c r="AC46" s="220">
        <f t="shared" si="4"/>
        <v>0</v>
      </c>
      <c r="AD46" s="220">
        <f t="shared" si="4"/>
        <v>0</v>
      </c>
      <c r="AE46" s="220">
        <f t="shared" si="4"/>
        <v>0</v>
      </c>
      <c r="AF46" s="221">
        <f t="shared" si="0"/>
      </c>
      <c r="AG46" s="221">
        <f t="shared" si="1"/>
      </c>
      <c r="AH46" s="222">
        <f t="shared" si="2"/>
      </c>
    </row>
    <row r="47" ht="6.75" customHeight="1"/>
    <row r="48" spans="1:31" s="21" customFormat="1" ht="11.25" customHeight="1">
      <c r="A48" s="267" t="s">
        <v>33</v>
      </c>
      <c r="B48" s="267"/>
      <c r="C48" s="267"/>
      <c r="D48" s="267"/>
      <c r="E48" s="267"/>
      <c r="F48" s="267"/>
      <c r="G48" s="267"/>
      <c r="H48" s="267"/>
      <c r="I48" s="265" t="s">
        <v>34</v>
      </c>
      <c r="J48" s="265"/>
      <c r="K48" s="265"/>
      <c r="L48" s="265"/>
      <c r="M48" s="265"/>
      <c r="N48" s="265"/>
      <c r="O48" s="265"/>
      <c r="P48" s="265"/>
      <c r="Q48" s="265" t="s">
        <v>35</v>
      </c>
      <c r="R48" s="265"/>
      <c r="S48" s="265"/>
      <c r="T48" s="265"/>
      <c r="U48" s="265"/>
      <c r="V48" s="265"/>
      <c r="W48" s="265"/>
      <c r="X48" s="265"/>
      <c r="Y48" s="265"/>
      <c r="Z48" s="265"/>
      <c r="AA48" s="265"/>
      <c r="AB48" s="265"/>
      <c r="AC48" s="265"/>
      <c r="AD48" s="265"/>
      <c r="AE48" s="265"/>
    </row>
  </sheetData>
  <sheetProtection password="ED52" sheet="1"/>
  <mergeCells count="38">
    <mergeCell ref="AF7:AH11"/>
    <mergeCell ref="A5:E5"/>
    <mergeCell ref="F5:J5"/>
    <mergeCell ref="M5:N5"/>
    <mergeCell ref="A48:H48"/>
    <mergeCell ref="D7:AE7"/>
    <mergeCell ref="M9:M11"/>
    <mergeCell ref="J9:L10"/>
    <mergeCell ref="I9:I11"/>
    <mergeCell ref="H9:H11"/>
    <mergeCell ref="AA9:AA11"/>
    <mergeCell ref="F9:F11"/>
    <mergeCell ref="E9:E11"/>
    <mergeCell ref="X9:X11"/>
    <mergeCell ref="N9:R9"/>
    <mergeCell ref="Q10:Q11"/>
    <mergeCell ref="R10:R11"/>
    <mergeCell ref="G9:G11"/>
    <mergeCell ref="AC9:AC11"/>
    <mergeCell ref="Q48:AE48"/>
    <mergeCell ref="I48:P48"/>
    <mergeCell ref="AD9:AD11"/>
    <mergeCell ref="AB9:AB11"/>
    <mergeCell ref="A7:A11"/>
    <mergeCell ref="C7:C11"/>
    <mergeCell ref="B7:B11"/>
    <mergeCell ref="D9:D11"/>
    <mergeCell ref="S9:S11"/>
    <mergeCell ref="AE9:AE11"/>
    <mergeCell ref="Z9:Z11"/>
    <mergeCell ref="Y9:Y11"/>
    <mergeCell ref="D8:S8"/>
    <mergeCell ref="N10:P10"/>
    <mergeCell ref="W9:W11"/>
    <mergeCell ref="V9:V11"/>
    <mergeCell ref="U9:U11"/>
    <mergeCell ref="T9:T11"/>
    <mergeCell ref="T8:AE8"/>
  </mergeCells>
  <printOptions/>
  <pageMargins left="0.15748031496062992" right="0.15748031496062992" top="0.15748031496062992" bottom="0.15748031496062992" header="0.11811023622047245" footer="0.11811023622047245"/>
  <pageSetup fitToHeight="1" fitToWidth="1" horizontalDpi="600" verticalDpi="600" orientation="landscape" paperSize="9" scale="88" r:id="rId1"/>
  <ignoredErrors>
    <ignoredError sqref="B46 H44:AE46 D44:F44 C45:F46" unlockedFormula="1"/>
    <ignoredError sqref="B44" formulaRange="1"/>
    <ignoredError sqref="C44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8"/>
  <sheetViews>
    <sheetView zoomScalePageLayoutView="0" workbookViewId="0" topLeftCell="A1">
      <pane xSplit="1" ySplit="11" topLeftCell="F36" activePane="bottomRight" state="frozen"/>
      <selection pane="topLeft" activeCell="D19" sqref="D19"/>
      <selection pane="topRight" activeCell="D19" sqref="D19"/>
      <selection pane="bottomLeft" activeCell="D19" sqref="D19"/>
      <selection pane="bottomRight" activeCell="AB3" sqref="AB3"/>
    </sheetView>
  </sheetViews>
  <sheetFormatPr defaultColWidth="8.88671875" defaultRowHeight="15"/>
  <cols>
    <col min="1" max="1" width="4.10546875" style="3" customWidth="1"/>
    <col min="2" max="2" width="6.77734375" style="3" customWidth="1"/>
    <col min="3" max="18" width="3.77734375" style="3" customWidth="1"/>
    <col min="19" max="19" width="5.77734375" style="3" customWidth="1"/>
    <col min="20" max="20" width="4.3359375" style="3" customWidth="1"/>
    <col min="21" max="23" width="3.77734375" style="3" customWidth="1"/>
    <col min="24" max="25" width="4.3359375" style="3" customWidth="1"/>
    <col min="26" max="31" width="3.77734375" style="3" customWidth="1"/>
    <col min="32" max="33" width="1.77734375" style="57" customWidth="1"/>
    <col min="34" max="34" width="1.77734375" style="3" customWidth="1"/>
    <col min="35" max="16384" width="8.88671875" style="3" customWidth="1"/>
  </cols>
  <sheetData>
    <row r="1" spans="7:8" s="62" customFormat="1" ht="12.75">
      <c r="G1" s="65" t="s">
        <v>241</v>
      </c>
      <c r="H1" s="66" t="s">
        <v>258</v>
      </c>
    </row>
    <row r="2" spans="7:8" s="62" customFormat="1" ht="12.75">
      <c r="G2" s="65" t="s">
        <v>243</v>
      </c>
      <c r="H2" s="66" t="s">
        <v>270</v>
      </c>
    </row>
    <row r="3" spans="7:8" s="62" customFormat="1" ht="12.75">
      <c r="G3" s="65" t="s">
        <v>245</v>
      </c>
      <c r="H3" s="66" t="s">
        <v>259</v>
      </c>
    </row>
    <row r="4" s="62" customFormat="1" ht="12.75" hidden="1"/>
    <row r="5" s="62" customFormat="1" ht="12.75" hidden="1"/>
    <row r="6" s="62" customFormat="1" ht="5.25" customHeight="1"/>
    <row r="7" spans="1:26" s="1" customFormat="1" ht="12" customHeight="1">
      <c r="A7" s="282" t="s">
        <v>257</v>
      </c>
      <c r="B7" s="282"/>
      <c r="C7" s="283"/>
      <c r="D7" s="283"/>
      <c r="E7" s="283"/>
      <c r="F7" s="283"/>
      <c r="G7" s="284"/>
      <c r="H7" s="284"/>
      <c r="I7" s="284"/>
      <c r="J7" s="284"/>
      <c r="K7" s="59"/>
      <c r="L7" s="60" t="s">
        <v>256</v>
      </c>
      <c r="M7" s="285"/>
      <c r="N7" s="285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1:31" ht="9.75" customHeight="1" thickBo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</row>
    <row r="9" spans="1:34" ht="12.75" customHeight="1">
      <c r="A9" s="301" t="s">
        <v>5</v>
      </c>
      <c r="B9" s="308" t="s">
        <v>101</v>
      </c>
      <c r="C9" s="307" t="s">
        <v>51</v>
      </c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295" t="s">
        <v>250</v>
      </c>
      <c r="AG9" s="295"/>
      <c r="AH9" s="296"/>
    </row>
    <row r="10" spans="1:34" ht="12.75" customHeight="1">
      <c r="A10" s="302"/>
      <c r="B10" s="309"/>
      <c r="C10" s="304" t="s">
        <v>165</v>
      </c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5" t="s">
        <v>49</v>
      </c>
      <c r="X10" s="304" t="s">
        <v>166</v>
      </c>
      <c r="Y10" s="304"/>
      <c r="Z10" s="304"/>
      <c r="AA10" s="304"/>
      <c r="AB10" s="304"/>
      <c r="AC10" s="304"/>
      <c r="AD10" s="304"/>
      <c r="AE10" s="304"/>
      <c r="AF10" s="297"/>
      <c r="AG10" s="297"/>
      <c r="AH10" s="298"/>
    </row>
    <row r="11" spans="1:34" ht="125.25" customHeight="1" thickBot="1">
      <c r="A11" s="303"/>
      <c r="B11" s="310"/>
      <c r="C11" s="91" t="s">
        <v>36</v>
      </c>
      <c r="D11" s="91" t="s">
        <v>37</v>
      </c>
      <c r="E11" s="91" t="s">
        <v>38</v>
      </c>
      <c r="F11" s="91" t="s">
        <v>131</v>
      </c>
      <c r="G11" s="91" t="s">
        <v>39</v>
      </c>
      <c r="H11" s="91" t="s">
        <v>118</v>
      </c>
      <c r="I11" s="91" t="s">
        <v>41</v>
      </c>
      <c r="J11" s="91" t="s">
        <v>42</v>
      </c>
      <c r="K11" s="91" t="s">
        <v>130</v>
      </c>
      <c r="L11" s="91" t="s">
        <v>119</v>
      </c>
      <c r="M11" s="91" t="s">
        <v>45</v>
      </c>
      <c r="N11" s="91" t="s">
        <v>116</v>
      </c>
      <c r="O11" s="91" t="s">
        <v>47</v>
      </c>
      <c r="P11" s="91" t="s">
        <v>132</v>
      </c>
      <c r="Q11" s="91" t="s">
        <v>120</v>
      </c>
      <c r="R11" s="91" t="s">
        <v>133</v>
      </c>
      <c r="S11" s="91" t="s">
        <v>134</v>
      </c>
      <c r="T11" s="91" t="s">
        <v>135</v>
      </c>
      <c r="U11" s="91" t="s">
        <v>136</v>
      </c>
      <c r="V11" s="91" t="s">
        <v>117</v>
      </c>
      <c r="W11" s="306"/>
      <c r="X11" s="91" t="s">
        <v>54</v>
      </c>
      <c r="Y11" s="91" t="s">
        <v>167</v>
      </c>
      <c r="Z11" s="91" t="s">
        <v>55</v>
      </c>
      <c r="AA11" s="91" t="s">
        <v>56</v>
      </c>
      <c r="AB11" s="91" t="s">
        <v>57</v>
      </c>
      <c r="AC11" s="91" t="s">
        <v>58</v>
      </c>
      <c r="AD11" s="91" t="s">
        <v>108</v>
      </c>
      <c r="AE11" s="91" t="s">
        <v>59</v>
      </c>
      <c r="AF11" s="299"/>
      <c r="AG11" s="299"/>
      <c r="AH11" s="300"/>
    </row>
    <row r="12" spans="1:34" ht="12" customHeight="1">
      <c r="A12" s="92" t="s">
        <v>32</v>
      </c>
      <c r="B12" s="93">
        <f>'Evidenţa doc.difuzate-categorie'!B12</f>
        <v>0</v>
      </c>
      <c r="C12" s="94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6">
        <f>IF(B12=C12+D12+E12+F12+G12+H12+I12+J12+K12+L12+M12+N12+O12+P12+Q12+R12+S12+T12+U12+V12,"","A")</f>
      </c>
      <c r="AG12" s="96">
        <f>IF(B12&gt;=W12,"","B")</f>
      </c>
      <c r="AH12" s="97">
        <f>IF(B12=X12+Y12+Z12+AA12+AB12+AC12+AD12+AE12,"","C")</f>
      </c>
    </row>
    <row r="13" spans="1:34" ht="12" customHeight="1">
      <c r="A13" s="98">
        <v>1</v>
      </c>
      <c r="B13" s="71">
        <f>'Evidenţa doc.difuzate-categorie'!B13</f>
        <v>0</v>
      </c>
      <c r="C13" s="68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9">
        <f aca="true" t="shared" si="0" ref="AF13:AF46">IF(B13=C13+D13+E13+F13+G13+H13+I13+J13+K13+L13+M13+N13+O13+P13+Q13+R13+S13+T13+U13+V13,"","A")</f>
      </c>
      <c r="AG13" s="69">
        <f aca="true" t="shared" si="1" ref="AG13:AG46">IF(B13&gt;=W13,"","B")</f>
      </c>
      <c r="AH13" s="99">
        <f aca="true" t="shared" si="2" ref="AH13:AH46">IF(B13=X13+Y13+Z13+AA13+AB13+AC13+AD13+AE13,"","C")</f>
      </c>
    </row>
    <row r="14" spans="1:34" ht="12" customHeight="1">
      <c r="A14" s="98">
        <v>2</v>
      </c>
      <c r="B14" s="71">
        <f>'Evidenţa doc.difuzate-categorie'!B14</f>
        <v>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9">
        <f t="shared" si="0"/>
      </c>
      <c r="AG14" s="69">
        <f t="shared" si="1"/>
      </c>
      <c r="AH14" s="99">
        <f t="shared" si="2"/>
      </c>
    </row>
    <row r="15" spans="1:34" ht="12" customHeight="1">
      <c r="A15" s="98">
        <v>3</v>
      </c>
      <c r="B15" s="71">
        <f>'Evidenţa doc.difuzate-categorie'!B15</f>
        <v>0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9">
        <f t="shared" si="0"/>
      </c>
      <c r="AG15" s="69">
        <f t="shared" si="1"/>
      </c>
      <c r="AH15" s="99">
        <f t="shared" si="2"/>
      </c>
    </row>
    <row r="16" spans="1:34" ht="12" customHeight="1">
      <c r="A16" s="98">
        <v>4</v>
      </c>
      <c r="B16" s="71">
        <f>'Evidenţa doc.difuzate-categorie'!B16</f>
        <v>0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9">
        <f t="shared" si="0"/>
      </c>
      <c r="AG16" s="69">
        <f t="shared" si="1"/>
      </c>
      <c r="AH16" s="99">
        <f t="shared" si="2"/>
      </c>
    </row>
    <row r="17" spans="1:34" ht="12" customHeight="1">
      <c r="A17" s="98">
        <v>5</v>
      </c>
      <c r="B17" s="71">
        <f>'Evidenţa doc.difuzate-categorie'!B17</f>
        <v>0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9">
        <f t="shared" si="0"/>
      </c>
      <c r="AG17" s="69">
        <f t="shared" si="1"/>
      </c>
      <c r="AH17" s="99">
        <f t="shared" si="2"/>
      </c>
    </row>
    <row r="18" spans="1:34" ht="12" customHeight="1">
      <c r="A18" s="98">
        <v>6</v>
      </c>
      <c r="B18" s="71">
        <f>'Evidenţa doc.difuzate-categorie'!B18</f>
        <v>0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9">
        <f t="shared" si="0"/>
      </c>
      <c r="AG18" s="69">
        <f t="shared" si="1"/>
      </c>
      <c r="AH18" s="99">
        <f t="shared" si="2"/>
      </c>
    </row>
    <row r="19" spans="1:34" ht="12" customHeight="1">
      <c r="A19" s="98">
        <v>7</v>
      </c>
      <c r="B19" s="71">
        <f>'Evidenţa doc.difuzate-categorie'!B19</f>
        <v>0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9">
        <f t="shared" si="0"/>
      </c>
      <c r="AG19" s="69">
        <f t="shared" si="1"/>
      </c>
      <c r="AH19" s="99">
        <f t="shared" si="2"/>
      </c>
    </row>
    <row r="20" spans="1:34" ht="12" customHeight="1">
      <c r="A20" s="98">
        <v>8</v>
      </c>
      <c r="B20" s="71">
        <f>'Evidenţa doc.difuzate-categorie'!B20</f>
        <v>0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9">
        <f t="shared" si="0"/>
      </c>
      <c r="AG20" s="69">
        <f t="shared" si="1"/>
      </c>
      <c r="AH20" s="99">
        <f t="shared" si="2"/>
      </c>
    </row>
    <row r="21" spans="1:34" ht="12" customHeight="1">
      <c r="A21" s="98">
        <v>9</v>
      </c>
      <c r="B21" s="71">
        <f>'Evidenţa doc.difuzate-categorie'!B21</f>
        <v>0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9">
        <f t="shared" si="0"/>
      </c>
      <c r="AG21" s="69">
        <f t="shared" si="1"/>
      </c>
      <c r="AH21" s="99">
        <f t="shared" si="2"/>
      </c>
    </row>
    <row r="22" spans="1:34" ht="12" customHeight="1">
      <c r="A22" s="98">
        <v>10</v>
      </c>
      <c r="B22" s="71">
        <f>'Evidenţa doc.difuzate-categorie'!B22</f>
        <v>0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9">
        <f t="shared" si="0"/>
      </c>
      <c r="AG22" s="69">
        <f t="shared" si="1"/>
      </c>
      <c r="AH22" s="99">
        <f t="shared" si="2"/>
      </c>
    </row>
    <row r="23" spans="1:34" ht="12" customHeight="1">
      <c r="A23" s="98">
        <v>11</v>
      </c>
      <c r="B23" s="71">
        <f>'Evidenţa doc.difuzate-categorie'!B23</f>
        <v>0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9">
        <f t="shared" si="0"/>
      </c>
      <c r="AG23" s="69">
        <f t="shared" si="1"/>
      </c>
      <c r="AH23" s="99">
        <f t="shared" si="2"/>
      </c>
    </row>
    <row r="24" spans="1:34" ht="12" customHeight="1">
      <c r="A24" s="98">
        <v>12</v>
      </c>
      <c r="B24" s="71">
        <f>'Evidenţa doc.difuzate-categorie'!B24</f>
        <v>0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9">
        <f t="shared" si="0"/>
      </c>
      <c r="AG24" s="69">
        <f t="shared" si="1"/>
      </c>
      <c r="AH24" s="99">
        <f t="shared" si="2"/>
      </c>
    </row>
    <row r="25" spans="1:34" ht="12" customHeight="1">
      <c r="A25" s="98">
        <v>13</v>
      </c>
      <c r="B25" s="71">
        <f>'Evidenţa doc.difuzate-categorie'!B25</f>
        <v>0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9">
        <f t="shared" si="0"/>
      </c>
      <c r="AG25" s="69">
        <f t="shared" si="1"/>
      </c>
      <c r="AH25" s="99">
        <f t="shared" si="2"/>
      </c>
    </row>
    <row r="26" spans="1:34" ht="12" customHeight="1">
      <c r="A26" s="98">
        <v>14</v>
      </c>
      <c r="B26" s="71">
        <f>'Evidenţa doc.difuzate-categorie'!B26</f>
        <v>0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9">
        <f t="shared" si="0"/>
      </c>
      <c r="AG26" s="69">
        <f t="shared" si="1"/>
      </c>
      <c r="AH26" s="99">
        <f t="shared" si="2"/>
      </c>
    </row>
    <row r="27" spans="1:34" ht="12" customHeight="1">
      <c r="A27" s="98">
        <v>15</v>
      </c>
      <c r="B27" s="71">
        <f>'Evidenţa doc.difuzate-categorie'!B27</f>
        <v>0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9">
        <f t="shared" si="0"/>
      </c>
      <c r="AG27" s="69">
        <f t="shared" si="1"/>
      </c>
      <c r="AH27" s="99">
        <f t="shared" si="2"/>
      </c>
    </row>
    <row r="28" spans="1:34" ht="12" customHeight="1">
      <c r="A28" s="98">
        <v>16</v>
      </c>
      <c r="B28" s="71">
        <f>'Evidenţa doc.difuzate-categorie'!B28</f>
        <v>0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9">
        <f t="shared" si="0"/>
      </c>
      <c r="AG28" s="69">
        <f t="shared" si="1"/>
      </c>
      <c r="AH28" s="99">
        <f t="shared" si="2"/>
      </c>
    </row>
    <row r="29" spans="1:34" ht="12" customHeight="1">
      <c r="A29" s="98">
        <v>17</v>
      </c>
      <c r="B29" s="71">
        <f>'Evidenţa doc.difuzate-categorie'!B29</f>
        <v>0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9">
        <f t="shared" si="0"/>
      </c>
      <c r="AG29" s="69">
        <f t="shared" si="1"/>
      </c>
      <c r="AH29" s="99">
        <f t="shared" si="2"/>
      </c>
    </row>
    <row r="30" spans="1:34" ht="12" customHeight="1">
      <c r="A30" s="98">
        <v>18</v>
      </c>
      <c r="B30" s="71">
        <f>'Evidenţa doc.difuzate-categorie'!B30</f>
        <v>0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9">
        <f t="shared" si="0"/>
      </c>
      <c r="AG30" s="69">
        <f t="shared" si="1"/>
      </c>
      <c r="AH30" s="99">
        <f t="shared" si="2"/>
      </c>
    </row>
    <row r="31" spans="1:34" ht="12" customHeight="1">
      <c r="A31" s="98">
        <v>19</v>
      </c>
      <c r="B31" s="71">
        <f>'Evidenţa doc.difuzate-categorie'!B31</f>
        <v>0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9">
        <f t="shared" si="0"/>
      </c>
      <c r="AG31" s="69">
        <f t="shared" si="1"/>
      </c>
      <c r="AH31" s="99">
        <f t="shared" si="2"/>
      </c>
    </row>
    <row r="32" spans="1:34" ht="12" customHeight="1">
      <c r="A32" s="98">
        <v>20</v>
      </c>
      <c r="B32" s="71">
        <f>'Evidenţa doc.difuzate-categorie'!B32</f>
        <v>0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9">
        <f t="shared" si="0"/>
      </c>
      <c r="AG32" s="69">
        <f t="shared" si="1"/>
      </c>
      <c r="AH32" s="99">
        <f t="shared" si="2"/>
      </c>
    </row>
    <row r="33" spans="1:34" ht="12" customHeight="1">
      <c r="A33" s="98">
        <v>21</v>
      </c>
      <c r="B33" s="71">
        <f>'Evidenţa doc.difuzate-categorie'!B33</f>
        <v>0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9">
        <f t="shared" si="0"/>
      </c>
      <c r="AG33" s="69">
        <f t="shared" si="1"/>
      </c>
      <c r="AH33" s="99">
        <f t="shared" si="2"/>
      </c>
    </row>
    <row r="34" spans="1:34" ht="12" customHeight="1">
      <c r="A34" s="98">
        <v>22</v>
      </c>
      <c r="B34" s="71">
        <f>'Evidenţa doc.difuzate-categorie'!B34</f>
        <v>0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9">
        <f t="shared" si="0"/>
      </c>
      <c r="AG34" s="69">
        <f t="shared" si="1"/>
      </c>
      <c r="AH34" s="99">
        <f t="shared" si="2"/>
      </c>
    </row>
    <row r="35" spans="1:34" ht="12" customHeight="1">
      <c r="A35" s="98">
        <v>23</v>
      </c>
      <c r="B35" s="71">
        <f>'Evidenţa doc.difuzate-categorie'!B35</f>
        <v>0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9">
        <f t="shared" si="0"/>
      </c>
      <c r="AG35" s="69">
        <f t="shared" si="1"/>
      </c>
      <c r="AH35" s="99">
        <f t="shared" si="2"/>
      </c>
    </row>
    <row r="36" spans="1:34" ht="12" customHeight="1">
      <c r="A36" s="98">
        <v>24</v>
      </c>
      <c r="B36" s="71">
        <f>'Evidenţa doc.difuzate-categorie'!B36</f>
        <v>0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9">
        <f t="shared" si="0"/>
      </c>
      <c r="AG36" s="69">
        <f t="shared" si="1"/>
      </c>
      <c r="AH36" s="99">
        <f t="shared" si="2"/>
      </c>
    </row>
    <row r="37" spans="1:34" ht="12" customHeight="1">
      <c r="A37" s="98">
        <v>25</v>
      </c>
      <c r="B37" s="71">
        <f>'Evidenţa doc.difuzate-categorie'!B37</f>
        <v>0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9">
        <f t="shared" si="0"/>
      </c>
      <c r="AG37" s="69">
        <f t="shared" si="1"/>
      </c>
      <c r="AH37" s="99">
        <f t="shared" si="2"/>
      </c>
    </row>
    <row r="38" spans="1:34" ht="12" customHeight="1">
      <c r="A38" s="98">
        <v>26</v>
      </c>
      <c r="B38" s="71">
        <f>'Evidenţa doc.difuzate-categorie'!B38</f>
        <v>0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9">
        <f t="shared" si="0"/>
      </c>
      <c r="AG38" s="69">
        <f t="shared" si="1"/>
      </c>
      <c r="AH38" s="99">
        <f t="shared" si="2"/>
      </c>
    </row>
    <row r="39" spans="1:34" ht="12" customHeight="1">
      <c r="A39" s="98">
        <v>27</v>
      </c>
      <c r="B39" s="71">
        <f>'Evidenţa doc.difuzate-categorie'!B39</f>
        <v>0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9">
        <f t="shared" si="0"/>
      </c>
      <c r="AG39" s="69">
        <f t="shared" si="1"/>
      </c>
      <c r="AH39" s="99">
        <f t="shared" si="2"/>
      </c>
    </row>
    <row r="40" spans="1:34" ht="12" customHeight="1">
      <c r="A40" s="98">
        <v>28</v>
      </c>
      <c r="B40" s="71">
        <f>'Evidenţa doc.difuzate-categorie'!B40</f>
        <v>0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9">
        <f t="shared" si="0"/>
      </c>
      <c r="AG40" s="69">
        <f t="shared" si="1"/>
      </c>
      <c r="AH40" s="99">
        <f t="shared" si="2"/>
      </c>
    </row>
    <row r="41" spans="1:34" ht="12" customHeight="1">
      <c r="A41" s="98">
        <v>29</v>
      </c>
      <c r="B41" s="71">
        <f>'Evidenţa doc.difuzate-categorie'!B41</f>
        <v>0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9">
        <f t="shared" si="0"/>
      </c>
      <c r="AG41" s="69">
        <f t="shared" si="1"/>
      </c>
      <c r="AH41" s="99">
        <f t="shared" si="2"/>
      </c>
    </row>
    <row r="42" spans="1:34" ht="12" customHeight="1">
      <c r="A42" s="98">
        <v>30</v>
      </c>
      <c r="B42" s="71">
        <f>'Evidenţa doc.difuzate-categorie'!B42</f>
        <v>0</v>
      </c>
      <c r="C42" s="67"/>
      <c r="D42" s="68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9">
        <f t="shared" si="0"/>
      </c>
      <c r="AG42" s="69">
        <f t="shared" si="1"/>
      </c>
      <c r="AH42" s="99">
        <f t="shared" si="2"/>
      </c>
    </row>
    <row r="43" spans="1:34" ht="12" customHeight="1">
      <c r="A43" s="98">
        <v>31</v>
      </c>
      <c r="B43" s="71">
        <f>'Evidenţa doc.difuzate-categorie'!B43</f>
        <v>0</v>
      </c>
      <c r="C43" s="68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9">
        <f t="shared" si="0"/>
      </c>
      <c r="AG43" s="69">
        <f t="shared" si="1"/>
      </c>
      <c r="AH43" s="99">
        <f t="shared" si="2"/>
      </c>
    </row>
    <row r="44" spans="1:34" ht="12" customHeight="1">
      <c r="A44" s="100" t="s">
        <v>28</v>
      </c>
      <c r="B44" s="71">
        <f>'Evidenţa doc.difuzate-categorie'!B44</f>
        <v>0</v>
      </c>
      <c r="C44" s="70">
        <f>SUM(C13:C43)</f>
        <v>0</v>
      </c>
      <c r="D44" s="70">
        <f aca="true" t="shared" si="3" ref="D44:AE44">SUM(D13:D43)</f>
        <v>0</v>
      </c>
      <c r="E44" s="70">
        <f t="shared" si="3"/>
        <v>0</v>
      </c>
      <c r="F44" s="70">
        <f t="shared" si="3"/>
        <v>0</v>
      </c>
      <c r="G44" s="70">
        <f t="shared" si="3"/>
        <v>0</v>
      </c>
      <c r="H44" s="70">
        <f t="shared" si="3"/>
        <v>0</v>
      </c>
      <c r="I44" s="70">
        <f t="shared" si="3"/>
        <v>0</v>
      </c>
      <c r="J44" s="70">
        <f t="shared" si="3"/>
        <v>0</v>
      </c>
      <c r="K44" s="70">
        <f t="shared" si="3"/>
        <v>0</v>
      </c>
      <c r="L44" s="70">
        <f t="shared" si="3"/>
        <v>0</v>
      </c>
      <c r="M44" s="70">
        <f t="shared" si="3"/>
        <v>0</v>
      </c>
      <c r="N44" s="70">
        <f t="shared" si="3"/>
        <v>0</v>
      </c>
      <c r="O44" s="70">
        <f t="shared" si="3"/>
        <v>0</v>
      </c>
      <c r="P44" s="70">
        <f t="shared" si="3"/>
        <v>0</v>
      </c>
      <c r="Q44" s="70">
        <f t="shared" si="3"/>
        <v>0</v>
      </c>
      <c r="R44" s="70">
        <f t="shared" si="3"/>
        <v>0</v>
      </c>
      <c r="S44" s="70">
        <f t="shared" si="3"/>
        <v>0</v>
      </c>
      <c r="T44" s="70">
        <f t="shared" si="3"/>
        <v>0</v>
      </c>
      <c r="U44" s="70">
        <f t="shared" si="3"/>
        <v>0</v>
      </c>
      <c r="V44" s="70">
        <f t="shared" si="3"/>
        <v>0</v>
      </c>
      <c r="W44" s="70">
        <f t="shared" si="3"/>
        <v>0</v>
      </c>
      <c r="X44" s="70">
        <f t="shared" si="3"/>
        <v>0</v>
      </c>
      <c r="Y44" s="70">
        <f t="shared" si="3"/>
        <v>0</v>
      </c>
      <c r="Z44" s="70">
        <f t="shared" si="3"/>
        <v>0</v>
      </c>
      <c r="AA44" s="70">
        <f t="shared" si="3"/>
        <v>0</v>
      </c>
      <c r="AB44" s="70">
        <f t="shared" si="3"/>
        <v>0</v>
      </c>
      <c r="AC44" s="70">
        <f t="shared" si="3"/>
        <v>0</v>
      </c>
      <c r="AD44" s="70">
        <f t="shared" si="3"/>
        <v>0</v>
      </c>
      <c r="AE44" s="70">
        <f t="shared" si="3"/>
        <v>0</v>
      </c>
      <c r="AF44" s="69">
        <f t="shared" si="0"/>
      </c>
      <c r="AG44" s="69">
        <f t="shared" si="1"/>
      </c>
      <c r="AH44" s="99">
        <f t="shared" si="2"/>
      </c>
    </row>
    <row r="45" spans="1:34" ht="12" customHeight="1">
      <c r="A45" s="100" t="s">
        <v>29</v>
      </c>
      <c r="B45" s="71">
        <f>'Evidenţa doc.difuzate-categorie'!B45</f>
        <v>0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9">
        <f t="shared" si="0"/>
      </c>
      <c r="AG45" s="69">
        <f t="shared" si="1"/>
      </c>
      <c r="AH45" s="99">
        <f t="shared" si="2"/>
      </c>
    </row>
    <row r="46" spans="1:34" ht="12" customHeight="1" thickBot="1">
      <c r="A46" s="101" t="s">
        <v>30</v>
      </c>
      <c r="B46" s="102">
        <f>'Evidenţa doc.difuzate-categorie'!B46</f>
        <v>0</v>
      </c>
      <c r="C46" s="103">
        <f>C44+C12</f>
        <v>0</v>
      </c>
      <c r="D46" s="103">
        <f aca="true" t="shared" si="4" ref="D46:AE46">D44+D12</f>
        <v>0</v>
      </c>
      <c r="E46" s="103">
        <f t="shared" si="4"/>
        <v>0</v>
      </c>
      <c r="F46" s="103">
        <f t="shared" si="4"/>
        <v>0</v>
      </c>
      <c r="G46" s="103">
        <f t="shared" si="4"/>
        <v>0</v>
      </c>
      <c r="H46" s="103">
        <f t="shared" si="4"/>
        <v>0</v>
      </c>
      <c r="I46" s="103">
        <f t="shared" si="4"/>
        <v>0</v>
      </c>
      <c r="J46" s="103">
        <f t="shared" si="4"/>
        <v>0</v>
      </c>
      <c r="K46" s="103">
        <f t="shared" si="4"/>
        <v>0</v>
      </c>
      <c r="L46" s="103">
        <f t="shared" si="4"/>
        <v>0</v>
      </c>
      <c r="M46" s="103">
        <f t="shared" si="4"/>
        <v>0</v>
      </c>
      <c r="N46" s="103">
        <f t="shared" si="4"/>
        <v>0</v>
      </c>
      <c r="O46" s="103">
        <f t="shared" si="4"/>
        <v>0</v>
      </c>
      <c r="P46" s="103">
        <f t="shared" si="4"/>
        <v>0</v>
      </c>
      <c r="Q46" s="103">
        <f t="shared" si="4"/>
        <v>0</v>
      </c>
      <c r="R46" s="103">
        <f t="shared" si="4"/>
        <v>0</v>
      </c>
      <c r="S46" s="103">
        <f t="shared" si="4"/>
        <v>0</v>
      </c>
      <c r="T46" s="103">
        <f t="shared" si="4"/>
        <v>0</v>
      </c>
      <c r="U46" s="103">
        <f t="shared" si="4"/>
        <v>0</v>
      </c>
      <c r="V46" s="103">
        <f t="shared" si="4"/>
        <v>0</v>
      </c>
      <c r="W46" s="103">
        <f t="shared" si="4"/>
        <v>0</v>
      </c>
      <c r="X46" s="103">
        <f t="shared" si="4"/>
        <v>0</v>
      </c>
      <c r="Y46" s="103">
        <f t="shared" si="4"/>
        <v>0</v>
      </c>
      <c r="Z46" s="103">
        <f t="shared" si="4"/>
        <v>0</v>
      </c>
      <c r="AA46" s="103">
        <f t="shared" si="4"/>
        <v>0</v>
      </c>
      <c r="AB46" s="103">
        <f t="shared" si="4"/>
        <v>0</v>
      </c>
      <c r="AC46" s="103">
        <f t="shared" si="4"/>
        <v>0</v>
      </c>
      <c r="AD46" s="103">
        <f t="shared" si="4"/>
        <v>0</v>
      </c>
      <c r="AE46" s="103">
        <f t="shared" si="4"/>
        <v>0</v>
      </c>
      <c r="AF46" s="104">
        <f t="shared" si="0"/>
      </c>
      <c r="AG46" s="104">
        <f t="shared" si="1"/>
      </c>
      <c r="AH46" s="105">
        <f t="shared" si="2"/>
      </c>
    </row>
    <row r="47" ht="3.75" customHeight="1"/>
    <row r="48" spans="1:33" s="21" customFormat="1" ht="11.25" customHeight="1">
      <c r="A48" s="267" t="s">
        <v>33</v>
      </c>
      <c r="B48" s="267"/>
      <c r="C48" s="267"/>
      <c r="D48" s="267"/>
      <c r="E48" s="267"/>
      <c r="F48" s="267"/>
      <c r="G48" s="267"/>
      <c r="H48" s="267"/>
      <c r="J48" s="267" t="s">
        <v>34</v>
      </c>
      <c r="K48" s="267"/>
      <c r="L48" s="267"/>
      <c r="M48" s="267"/>
      <c r="N48" s="267"/>
      <c r="O48" s="267"/>
      <c r="P48" s="267"/>
      <c r="Q48" s="267"/>
      <c r="R48" s="267"/>
      <c r="S48" s="265" t="s">
        <v>35</v>
      </c>
      <c r="T48" s="265"/>
      <c r="U48" s="265"/>
      <c r="V48" s="265"/>
      <c r="W48" s="265"/>
      <c r="X48" s="265"/>
      <c r="Y48" s="265"/>
      <c r="Z48" s="265"/>
      <c r="AA48" s="265"/>
      <c r="AB48" s="265"/>
      <c r="AC48" s="265"/>
      <c r="AF48" s="45"/>
      <c r="AG48" s="45"/>
    </row>
  </sheetData>
  <sheetProtection password="ED52" sheet="1"/>
  <mergeCells count="13">
    <mergeCell ref="A7:F7"/>
    <mergeCell ref="G7:J7"/>
    <mergeCell ref="M7:N7"/>
    <mergeCell ref="B9:B11"/>
    <mergeCell ref="AF9:AH11"/>
    <mergeCell ref="S48:AC48"/>
    <mergeCell ref="J48:R48"/>
    <mergeCell ref="A48:H48"/>
    <mergeCell ref="A9:A11"/>
    <mergeCell ref="C10:V10"/>
    <mergeCell ref="W10:W11"/>
    <mergeCell ref="C9:AE9"/>
    <mergeCell ref="X10:AE10"/>
  </mergeCells>
  <printOptions/>
  <pageMargins left="0.5118110236220472" right="0.5118110236220472" top="0.15748031496062992" bottom="0.15748031496062992" header="0.11811023622047245" footer="0.11811023622047245"/>
  <pageSetup fitToHeight="1" fitToWidth="1" horizontalDpi="600" verticalDpi="600" orientation="landscape" paperSize="9" scale="87" r:id="rId1"/>
  <ignoredErrors>
    <ignoredError sqref="C11:M11 O11:U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7:AO48"/>
  <sheetViews>
    <sheetView zoomScalePageLayoutView="0" workbookViewId="0" topLeftCell="A7">
      <pane xSplit="1" ySplit="5" topLeftCell="B29" activePane="bottomRight" state="frozen"/>
      <selection pane="topLeft" activeCell="D19" sqref="D19"/>
      <selection pane="topRight" activeCell="D19" sqref="D19"/>
      <selection pane="bottomLeft" activeCell="D19" sqref="D19"/>
      <selection pane="bottomRight" activeCell="K23" sqref="K23"/>
    </sheetView>
  </sheetViews>
  <sheetFormatPr defaultColWidth="8.88671875" defaultRowHeight="15"/>
  <cols>
    <col min="1" max="1" width="5.21484375" style="1" customWidth="1"/>
    <col min="2" max="2" width="9.99609375" style="1" customWidth="1"/>
    <col min="3" max="3" width="5.88671875" style="1" customWidth="1"/>
    <col min="4" max="4" width="9.21484375" style="1" customWidth="1"/>
    <col min="5" max="5" width="7.88671875" style="1" customWidth="1"/>
    <col min="6" max="6" width="8.4453125" style="1" customWidth="1"/>
    <col min="7" max="7" width="8.10546875" style="1" customWidth="1"/>
    <col min="8" max="8" width="6.4453125" style="1" customWidth="1"/>
    <col min="9" max="9" width="38.3359375" style="1" customWidth="1"/>
    <col min="10" max="10" width="8.77734375" style="1" customWidth="1"/>
    <col min="11" max="11" width="6.10546875" style="1" customWidth="1"/>
    <col min="12" max="12" width="8.88671875" style="1" customWidth="1"/>
    <col min="13" max="41" width="8.88671875" style="25" customWidth="1"/>
    <col min="42" max="16384" width="8.88671875" style="1" customWidth="1"/>
  </cols>
  <sheetData>
    <row r="1" ht="15" hidden="1"/>
    <row r="2" ht="15" hidden="1"/>
    <row r="3" ht="15" hidden="1"/>
    <row r="4" ht="15" hidden="1"/>
    <row r="5" ht="15" hidden="1"/>
    <row r="6" ht="15" hidden="1"/>
    <row r="7" spans="13:41" s="76" customFormat="1" ht="15"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</row>
    <row r="8" spans="1:41" ht="12" customHeight="1">
      <c r="A8" s="312" t="s">
        <v>257</v>
      </c>
      <c r="B8" s="312"/>
      <c r="C8" s="312"/>
      <c r="D8" s="312"/>
      <c r="E8" s="313"/>
      <c r="F8" s="313"/>
      <c r="G8" s="75" t="s">
        <v>256</v>
      </c>
      <c r="H8" s="61"/>
      <c r="I8" s="72"/>
      <c r="J8" s="72"/>
      <c r="K8" s="59"/>
      <c r="L8" s="73"/>
      <c r="M8" s="311"/>
      <c r="N8" s="311"/>
      <c r="O8" s="74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ht="3.75" customHeight="1" thickBot="1"/>
    <row r="10" spans="1:11" ht="30" customHeight="1">
      <c r="A10" s="315" t="s">
        <v>5</v>
      </c>
      <c r="B10" s="251" t="s">
        <v>74</v>
      </c>
      <c r="C10" s="251" t="s">
        <v>72</v>
      </c>
      <c r="D10" s="251"/>
      <c r="E10" s="251"/>
      <c r="F10" s="251" t="s">
        <v>73</v>
      </c>
      <c r="G10" s="251"/>
      <c r="H10" s="251" t="s">
        <v>79</v>
      </c>
      <c r="I10" s="251" t="s">
        <v>83</v>
      </c>
      <c r="J10" s="286" t="s">
        <v>80</v>
      </c>
      <c r="K10" s="314"/>
    </row>
    <row r="11" spans="1:11" ht="56.25" customHeight="1" thickBot="1">
      <c r="A11" s="316"/>
      <c r="B11" s="317"/>
      <c r="C11" s="87" t="s">
        <v>75</v>
      </c>
      <c r="D11" s="87" t="s">
        <v>168</v>
      </c>
      <c r="E11" s="87" t="s">
        <v>77</v>
      </c>
      <c r="F11" s="87" t="s">
        <v>260</v>
      </c>
      <c r="G11" s="87" t="s">
        <v>78</v>
      </c>
      <c r="H11" s="317"/>
      <c r="I11" s="317"/>
      <c r="J11" s="87" t="s">
        <v>81</v>
      </c>
      <c r="K11" s="224" t="s">
        <v>82</v>
      </c>
    </row>
    <row r="12" spans="1:41" s="3" customFormat="1" ht="12" customHeight="1">
      <c r="A12" s="92" t="s">
        <v>32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6"/>
      <c r="L12" s="22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</row>
    <row r="13" spans="1:11" ht="12.75" customHeight="1">
      <c r="A13" s="206">
        <v>1</v>
      </c>
      <c r="B13" s="64"/>
      <c r="C13" s="64"/>
      <c r="D13" s="64"/>
      <c r="E13" s="64"/>
      <c r="F13" s="64"/>
      <c r="G13" s="64"/>
      <c r="H13" s="64"/>
      <c r="I13" s="64"/>
      <c r="J13" s="64"/>
      <c r="K13" s="227"/>
    </row>
    <row r="14" spans="1:11" ht="12.75" customHeight="1">
      <c r="A14" s="206">
        <v>2</v>
      </c>
      <c r="B14" s="64"/>
      <c r="C14" s="64"/>
      <c r="D14" s="64"/>
      <c r="E14" s="64"/>
      <c r="F14" s="64"/>
      <c r="G14" s="64"/>
      <c r="H14" s="64"/>
      <c r="I14" s="64"/>
      <c r="J14" s="64"/>
      <c r="K14" s="227"/>
    </row>
    <row r="15" spans="1:11" ht="12.75" customHeight="1">
      <c r="A15" s="206">
        <v>3</v>
      </c>
      <c r="B15" s="64"/>
      <c r="C15" s="64"/>
      <c r="D15" s="64"/>
      <c r="E15" s="64"/>
      <c r="F15" s="64"/>
      <c r="G15" s="64"/>
      <c r="H15" s="64"/>
      <c r="I15" s="64"/>
      <c r="J15" s="64"/>
      <c r="K15" s="227"/>
    </row>
    <row r="16" spans="1:11" ht="12.75" customHeight="1">
      <c r="A16" s="206">
        <v>4</v>
      </c>
      <c r="B16" s="64"/>
      <c r="C16" s="64"/>
      <c r="D16" s="64"/>
      <c r="E16" s="64"/>
      <c r="F16" s="64"/>
      <c r="G16" s="64"/>
      <c r="H16" s="64"/>
      <c r="I16" s="64"/>
      <c r="J16" s="64"/>
      <c r="K16" s="227"/>
    </row>
    <row r="17" spans="1:11" ht="12.75" customHeight="1">
      <c r="A17" s="206">
        <v>5</v>
      </c>
      <c r="B17" s="64"/>
      <c r="C17" s="64"/>
      <c r="D17" s="64"/>
      <c r="E17" s="64"/>
      <c r="F17" s="64"/>
      <c r="G17" s="64"/>
      <c r="H17" s="64"/>
      <c r="I17" s="64"/>
      <c r="J17" s="64"/>
      <c r="K17" s="227"/>
    </row>
    <row r="18" spans="1:11" ht="12.75" customHeight="1">
      <c r="A18" s="206">
        <v>6</v>
      </c>
      <c r="B18" s="64"/>
      <c r="C18" s="64"/>
      <c r="D18" s="64"/>
      <c r="E18" s="64"/>
      <c r="F18" s="64"/>
      <c r="G18" s="64"/>
      <c r="H18" s="64"/>
      <c r="I18" s="64"/>
      <c r="J18" s="64"/>
      <c r="K18" s="227"/>
    </row>
    <row r="19" spans="1:11" ht="12.75" customHeight="1">
      <c r="A19" s="206">
        <v>7</v>
      </c>
      <c r="B19" s="64"/>
      <c r="C19" s="64"/>
      <c r="D19" s="64"/>
      <c r="E19" s="64"/>
      <c r="F19" s="64"/>
      <c r="G19" s="64"/>
      <c r="H19" s="64"/>
      <c r="I19" s="64"/>
      <c r="J19" s="64"/>
      <c r="K19" s="227"/>
    </row>
    <row r="20" spans="1:11" ht="12.75" customHeight="1">
      <c r="A20" s="206">
        <v>8</v>
      </c>
      <c r="B20" s="64"/>
      <c r="C20" s="64"/>
      <c r="D20" s="64"/>
      <c r="E20" s="64"/>
      <c r="F20" s="64"/>
      <c r="G20" s="64"/>
      <c r="H20" s="64"/>
      <c r="I20" s="64"/>
      <c r="J20" s="64"/>
      <c r="K20" s="227"/>
    </row>
    <row r="21" spans="1:11" ht="12.75" customHeight="1">
      <c r="A21" s="206">
        <v>9</v>
      </c>
      <c r="B21" s="64"/>
      <c r="C21" s="64"/>
      <c r="D21" s="64"/>
      <c r="E21" s="64"/>
      <c r="F21" s="64"/>
      <c r="G21" s="64"/>
      <c r="H21" s="64"/>
      <c r="I21" s="64"/>
      <c r="J21" s="64"/>
      <c r="K21" s="227"/>
    </row>
    <row r="22" spans="1:11" ht="12.75" customHeight="1">
      <c r="A22" s="206">
        <v>10</v>
      </c>
      <c r="B22" s="64"/>
      <c r="C22" s="64"/>
      <c r="D22" s="64"/>
      <c r="E22" s="64"/>
      <c r="F22" s="64"/>
      <c r="G22" s="64"/>
      <c r="H22" s="64"/>
      <c r="I22" s="64"/>
      <c r="J22" s="64"/>
      <c r="K22" s="227"/>
    </row>
    <row r="23" spans="1:11" ht="12.75" customHeight="1">
      <c r="A23" s="206">
        <v>11</v>
      </c>
      <c r="B23" s="64"/>
      <c r="C23" s="64"/>
      <c r="D23" s="64"/>
      <c r="E23" s="64"/>
      <c r="F23" s="64"/>
      <c r="G23" s="64"/>
      <c r="H23" s="64"/>
      <c r="I23" s="64"/>
      <c r="J23" s="64"/>
      <c r="K23" s="227"/>
    </row>
    <row r="24" spans="1:11" ht="12.75" customHeight="1">
      <c r="A24" s="206">
        <v>12</v>
      </c>
      <c r="B24" s="64"/>
      <c r="C24" s="64"/>
      <c r="D24" s="64"/>
      <c r="E24" s="64"/>
      <c r="F24" s="64"/>
      <c r="G24" s="64"/>
      <c r="H24" s="64"/>
      <c r="I24" s="64"/>
      <c r="J24" s="64"/>
      <c r="K24" s="227"/>
    </row>
    <row r="25" spans="1:11" ht="12.75" customHeight="1">
      <c r="A25" s="206">
        <v>13</v>
      </c>
      <c r="B25" s="64"/>
      <c r="C25" s="64"/>
      <c r="D25" s="64"/>
      <c r="E25" s="64"/>
      <c r="F25" s="64"/>
      <c r="G25" s="64"/>
      <c r="H25" s="64"/>
      <c r="I25" s="64"/>
      <c r="J25" s="64"/>
      <c r="K25" s="227"/>
    </row>
    <row r="26" spans="1:11" ht="12.75" customHeight="1">
      <c r="A26" s="206">
        <v>14</v>
      </c>
      <c r="B26" s="64"/>
      <c r="C26" s="64"/>
      <c r="D26" s="64"/>
      <c r="E26" s="64"/>
      <c r="F26" s="64"/>
      <c r="G26" s="64"/>
      <c r="H26" s="64"/>
      <c r="I26" s="64"/>
      <c r="J26" s="64"/>
      <c r="K26" s="227"/>
    </row>
    <row r="27" spans="1:11" ht="12.75" customHeight="1">
      <c r="A27" s="206">
        <v>15</v>
      </c>
      <c r="B27" s="64"/>
      <c r="C27" s="64"/>
      <c r="D27" s="64"/>
      <c r="E27" s="64"/>
      <c r="F27" s="64"/>
      <c r="G27" s="64"/>
      <c r="H27" s="64"/>
      <c r="I27" s="64"/>
      <c r="J27" s="64"/>
      <c r="K27" s="227"/>
    </row>
    <row r="28" spans="1:11" ht="12.75" customHeight="1">
      <c r="A28" s="206">
        <v>16</v>
      </c>
      <c r="B28" s="64"/>
      <c r="C28" s="64"/>
      <c r="D28" s="64"/>
      <c r="E28" s="64"/>
      <c r="F28" s="64"/>
      <c r="G28" s="64"/>
      <c r="H28" s="64"/>
      <c r="I28" s="64"/>
      <c r="J28" s="64"/>
      <c r="K28" s="227"/>
    </row>
    <row r="29" spans="1:11" ht="12.75" customHeight="1">
      <c r="A29" s="206">
        <v>17</v>
      </c>
      <c r="B29" s="64"/>
      <c r="C29" s="64"/>
      <c r="D29" s="64"/>
      <c r="E29" s="64"/>
      <c r="F29" s="64"/>
      <c r="G29" s="64"/>
      <c r="H29" s="64"/>
      <c r="I29" s="64"/>
      <c r="J29" s="64"/>
      <c r="K29" s="227"/>
    </row>
    <row r="30" spans="1:11" ht="12.75" customHeight="1">
      <c r="A30" s="206">
        <v>18</v>
      </c>
      <c r="B30" s="64"/>
      <c r="C30" s="64"/>
      <c r="D30" s="64"/>
      <c r="E30" s="64"/>
      <c r="F30" s="64"/>
      <c r="G30" s="64"/>
      <c r="H30" s="64"/>
      <c r="I30" s="64"/>
      <c r="J30" s="64"/>
      <c r="K30" s="227"/>
    </row>
    <row r="31" spans="1:11" ht="12.75" customHeight="1">
      <c r="A31" s="206">
        <v>19</v>
      </c>
      <c r="B31" s="64"/>
      <c r="C31" s="64"/>
      <c r="D31" s="64"/>
      <c r="E31" s="64"/>
      <c r="F31" s="64"/>
      <c r="G31" s="64"/>
      <c r="H31" s="64"/>
      <c r="I31" s="64"/>
      <c r="J31" s="64"/>
      <c r="K31" s="227"/>
    </row>
    <row r="32" spans="1:11" ht="12.75" customHeight="1">
      <c r="A32" s="206">
        <v>20</v>
      </c>
      <c r="B32" s="64"/>
      <c r="C32" s="64"/>
      <c r="D32" s="64"/>
      <c r="E32" s="64"/>
      <c r="F32" s="64"/>
      <c r="G32" s="64"/>
      <c r="H32" s="64"/>
      <c r="I32" s="64"/>
      <c r="J32" s="64"/>
      <c r="K32" s="227"/>
    </row>
    <row r="33" spans="1:11" ht="12.75" customHeight="1">
      <c r="A33" s="206">
        <v>21</v>
      </c>
      <c r="B33" s="64"/>
      <c r="C33" s="64"/>
      <c r="D33" s="64"/>
      <c r="E33" s="64"/>
      <c r="F33" s="64"/>
      <c r="G33" s="64"/>
      <c r="H33" s="64"/>
      <c r="I33" s="64"/>
      <c r="J33" s="64"/>
      <c r="K33" s="227"/>
    </row>
    <row r="34" spans="1:11" ht="12.75" customHeight="1">
      <c r="A34" s="206">
        <v>22</v>
      </c>
      <c r="B34" s="64"/>
      <c r="C34" s="64"/>
      <c r="D34" s="64"/>
      <c r="E34" s="64"/>
      <c r="F34" s="64"/>
      <c r="G34" s="64"/>
      <c r="H34" s="64"/>
      <c r="I34" s="64"/>
      <c r="J34" s="64"/>
      <c r="K34" s="227"/>
    </row>
    <row r="35" spans="1:11" ht="12.75" customHeight="1">
      <c r="A35" s="206">
        <v>23</v>
      </c>
      <c r="B35" s="64"/>
      <c r="C35" s="64"/>
      <c r="D35" s="64"/>
      <c r="E35" s="64"/>
      <c r="F35" s="64"/>
      <c r="G35" s="64"/>
      <c r="H35" s="64"/>
      <c r="I35" s="64"/>
      <c r="J35" s="64"/>
      <c r="K35" s="227"/>
    </row>
    <row r="36" spans="1:11" ht="12.75" customHeight="1">
      <c r="A36" s="206">
        <v>24</v>
      </c>
      <c r="B36" s="64"/>
      <c r="C36" s="64"/>
      <c r="D36" s="64"/>
      <c r="E36" s="64"/>
      <c r="F36" s="64"/>
      <c r="G36" s="64"/>
      <c r="H36" s="64"/>
      <c r="I36" s="64"/>
      <c r="J36" s="64"/>
      <c r="K36" s="227"/>
    </row>
    <row r="37" spans="1:11" ht="12.75" customHeight="1">
      <c r="A37" s="206">
        <v>25</v>
      </c>
      <c r="B37" s="64"/>
      <c r="C37" s="64"/>
      <c r="D37" s="64"/>
      <c r="E37" s="64"/>
      <c r="F37" s="64"/>
      <c r="G37" s="64"/>
      <c r="H37" s="64"/>
      <c r="I37" s="64"/>
      <c r="J37" s="64"/>
      <c r="K37" s="227"/>
    </row>
    <row r="38" spans="1:11" ht="12.75" customHeight="1">
      <c r="A38" s="206">
        <v>26</v>
      </c>
      <c r="B38" s="64"/>
      <c r="C38" s="64"/>
      <c r="D38" s="64"/>
      <c r="E38" s="64"/>
      <c r="F38" s="64"/>
      <c r="G38" s="64"/>
      <c r="H38" s="64"/>
      <c r="I38" s="64"/>
      <c r="J38" s="64"/>
      <c r="K38" s="227"/>
    </row>
    <row r="39" spans="1:11" ht="12.75" customHeight="1">
      <c r="A39" s="206">
        <v>27</v>
      </c>
      <c r="B39" s="64"/>
      <c r="C39" s="64"/>
      <c r="D39" s="64"/>
      <c r="E39" s="64"/>
      <c r="F39" s="64"/>
      <c r="G39" s="64"/>
      <c r="H39" s="64"/>
      <c r="I39" s="64"/>
      <c r="J39" s="64"/>
      <c r="K39" s="227"/>
    </row>
    <row r="40" spans="1:11" ht="12.75" customHeight="1">
      <c r="A40" s="206">
        <v>28</v>
      </c>
      <c r="B40" s="64"/>
      <c r="C40" s="64"/>
      <c r="D40" s="64"/>
      <c r="E40" s="64"/>
      <c r="F40" s="64"/>
      <c r="G40" s="64"/>
      <c r="H40" s="64"/>
      <c r="I40" s="64"/>
      <c r="J40" s="64"/>
      <c r="K40" s="227"/>
    </row>
    <row r="41" spans="1:11" ht="12.75" customHeight="1">
      <c r="A41" s="206">
        <v>29</v>
      </c>
      <c r="B41" s="64"/>
      <c r="C41" s="64"/>
      <c r="D41" s="64"/>
      <c r="E41" s="64"/>
      <c r="F41" s="64"/>
      <c r="G41" s="64"/>
      <c r="H41" s="64"/>
      <c r="I41" s="64"/>
      <c r="J41" s="64"/>
      <c r="K41" s="227"/>
    </row>
    <row r="42" spans="1:11" ht="12.75" customHeight="1">
      <c r="A42" s="206">
        <v>30</v>
      </c>
      <c r="B42" s="64"/>
      <c r="C42" s="64"/>
      <c r="D42" s="64"/>
      <c r="E42" s="64"/>
      <c r="F42" s="64"/>
      <c r="G42" s="64"/>
      <c r="H42" s="64"/>
      <c r="I42" s="64"/>
      <c r="J42" s="64"/>
      <c r="K42" s="227"/>
    </row>
    <row r="43" spans="1:11" ht="12.75" customHeight="1">
      <c r="A43" s="206">
        <v>31</v>
      </c>
      <c r="B43" s="64"/>
      <c r="C43" s="64"/>
      <c r="D43" s="64"/>
      <c r="E43" s="64"/>
      <c r="F43" s="64"/>
      <c r="G43" s="64"/>
      <c r="H43" s="64"/>
      <c r="I43" s="64"/>
      <c r="J43" s="64"/>
      <c r="K43" s="227"/>
    </row>
    <row r="44" spans="1:11" ht="12.75" customHeight="1">
      <c r="A44" s="206" t="s">
        <v>28</v>
      </c>
      <c r="B44" s="71">
        <f>SUM(B13:B43)</f>
        <v>0</v>
      </c>
      <c r="C44" s="71">
        <f aca="true" t="shared" si="0" ref="C44:K44">SUM(C13:C43)</f>
        <v>0</v>
      </c>
      <c r="D44" s="71">
        <f t="shared" si="0"/>
        <v>0</v>
      </c>
      <c r="E44" s="71">
        <f t="shared" si="0"/>
        <v>0</v>
      </c>
      <c r="F44" s="71">
        <f t="shared" si="0"/>
        <v>0</v>
      </c>
      <c r="G44" s="71">
        <f t="shared" si="0"/>
        <v>0</v>
      </c>
      <c r="H44" s="71">
        <f t="shared" si="0"/>
        <v>0</v>
      </c>
      <c r="I44" s="71"/>
      <c r="J44" s="71">
        <f t="shared" si="0"/>
        <v>0</v>
      </c>
      <c r="K44" s="228">
        <f t="shared" si="0"/>
        <v>0</v>
      </c>
    </row>
    <row r="45" spans="1:11" ht="12.75" customHeight="1">
      <c r="A45" s="206" t="s">
        <v>29</v>
      </c>
      <c r="B45" s="64"/>
      <c r="C45" s="64"/>
      <c r="D45" s="64"/>
      <c r="E45" s="64"/>
      <c r="F45" s="64"/>
      <c r="G45" s="64"/>
      <c r="H45" s="64"/>
      <c r="I45" s="64"/>
      <c r="J45" s="64"/>
      <c r="K45" s="227"/>
    </row>
    <row r="46" spans="1:11" ht="12.75" customHeight="1" thickBot="1">
      <c r="A46" s="223" t="s">
        <v>30</v>
      </c>
      <c r="B46" s="229">
        <f>B44+B12</f>
        <v>0</v>
      </c>
      <c r="C46" s="229">
        <f aca="true" t="shared" si="1" ref="C46:K46">C44+C12</f>
        <v>0</v>
      </c>
      <c r="D46" s="229">
        <f t="shared" si="1"/>
        <v>0</v>
      </c>
      <c r="E46" s="229">
        <f t="shared" si="1"/>
        <v>0</v>
      </c>
      <c r="F46" s="229">
        <f t="shared" si="1"/>
        <v>0</v>
      </c>
      <c r="G46" s="229">
        <f t="shared" si="1"/>
        <v>0</v>
      </c>
      <c r="H46" s="229">
        <f t="shared" si="1"/>
        <v>0</v>
      </c>
      <c r="I46" s="229"/>
      <c r="J46" s="229">
        <f t="shared" si="1"/>
        <v>0</v>
      </c>
      <c r="K46" s="230">
        <f t="shared" si="1"/>
        <v>0</v>
      </c>
    </row>
    <row r="47" ht="7.5" customHeight="1"/>
    <row r="48" spans="1:41" s="21" customFormat="1" ht="11.25" customHeight="1">
      <c r="A48" s="267" t="s">
        <v>33</v>
      </c>
      <c r="B48" s="267"/>
      <c r="C48" s="267"/>
      <c r="D48" s="267"/>
      <c r="E48" s="267" t="s">
        <v>34</v>
      </c>
      <c r="F48" s="267"/>
      <c r="G48" s="267"/>
      <c r="H48" s="267"/>
      <c r="I48" s="41" t="s">
        <v>35</v>
      </c>
      <c r="J48" s="41"/>
      <c r="K48" s="41"/>
      <c r="L48" s="41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</row>
  </sheetData>
  <sheetProtection password="ED52" sheet="1" objects="1" scenarios="1"/>
  <mergeCells count="12">
    <mergeCell ref="A48:D48"/>
    <mergeCell ref="E48:H48"/>
    <mergeCell ref="M8:N8"/>
    <mergeCell ref="A8:D8"/>
    <mergeCell ref="E8:F8"/>
    <mergeCell ref="J10:K10"/>
    <mergeCell ref="A10:A11"/>
    <mergeCell ref="B10:B11"/>
    <mergeCell ref="H10:H11"/>
    <mergeCell ref="I10:I11"/>
    <mergeCell ref="C10:E10"/>
    <mergeCell ref="F10:G10"/>
  </mergeCells>
  <printOptions/>
  <pageMargins left="0.53" right="0.42" top="0.17" bottom="0.16" header="0.13" footer="0.1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3"/>
  <sheetViews>
    <sheetView zoomScalePageLayoutView="0" workbookViewId="0" topLeftCell="A1">
      <pane xSplit="1" ySplit="7" topLeftCell="E8" activePane="bottomRight" state="frozen"/>
      <selection pane="topLeft" activeCell="D19" sqref="D19"/>
      <selection pane="topRight" activeCell="D19" sqref="D19"/>
      <selection pane="bottomLeft" activeCell="D19" sqref="D19"/>
      <selection pane="bottomRight" activeCell="B9" sqref="B9:T9"/>
    </sheetView>
  </sheetViews>
  <sheetFormatPr defaultColWidth="8.88671875" defaultRowHeight="15"/>
  <cols>
    <col min="1" max="1" width="3.3359375" style="26" customWidth="1"/>
    <col min="2" max="4" width="5.77734375" style="26" customWidth="1"/>
    <col min="5" max="5" width="4.77734375" style="26" customWidth="1"/>
    <col min="6" max="7" width="7.99609375" style="26" customWidth="1"/>
    <col min="8" max="9" width="5.77734375" style="26" customWidth="1"/>
    <col min="10" max="11" width="7.10546875" style="26" customWidth="1"/>
    <col min="12" max="13" width="6.88671875" style="26" customWidth="1"/>
    <col min="14" max="14" width="7.88671875" style="26" customWidth="1"/>
    <col min="15" max="20" width="5.77734375" style="26" customWidth="1"/>
    <col min="21" max="16384" width="8.88671875" style="26" customWidth="1"/>
  </cols>
  <sheetData>
    <row r="1" spans="1:27" s="1" customFormat="1" ht="12" customHeight="1">
      <c r="A1" s="282" t="s">
        <v>257</v>
      </c>
      <c r="B1" s="282"/>
      <c r="C1" s="283"/>
      <c r="D1" s="283"/>
      <c r="E1" s="283"/>
      <c r="F1" s="283"/>
      <c r="G1" s="284"/>
      <c r="H1" s="284"/>
      <c r="I1" s="284"/>
      <c r="J1" s="284"/>
      <c r="K1" s="284"/>
      <c r="L1" s="59"/>
      <c r="M1" s="60" t="s">
        <v>256</v>
      </c>
      <c r="N1" s="285"/>
      <c r="O1" s="285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ht="5.25" customHeight="1" thickBot="1"/>
    <row r="3" spans="1:20" ht="12" customHeight="1">
      <c r="A3" s="328" t="s">
        <v>5</v>
      </c>
      <c r="B3" s="318" t="s">
        <v>169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9"/>
    </row>
    <row r="4" spans="1:20" ht="12.75" customHeight="1">
      <c r="A4" s="329"/>
      <c r="B4" s="320" t="s">
        <v>170</v>
      </c>
      <c r="C4" s="320"/>
      <c r="D4" s="320"/>
      <c r="E4" s="320"/>
      <c r="F4" s="323" t="s">
        <v>171</v>
      </c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5"/>
    </row>
    <row r="5" spans="1:20" ht="15" customHeight="1">
      <c r="A5" s="329"/>
      <c r="B5" s="326" t="s">
        <v>187</v>
      </c>
      <c r="C5" s="326" t="s">
        <v>188</v>
      </c>
      <c r="D5" s="326" t="s">
        <v>189</v>
      </c>
      <c r="E5" s="326" t="s">
        <v>190</v>
      </c>
      <c r="F5" s="321" t="s">
        <v>182</v>
      </c>
      <c r="G5" s="321"/>
      <c r="H5" s="334" t="s">
        <v>181</v>
      </c>
      <c r="I5" s="335"/>
      <c r="J5" s="321" t="s">
        <v>180</v>
      </c>
      <c r="K5" s="321"/>
      <c r="L5" s="321" t="s">
        <v>179</v>
      </c>
      <c r="M5" s="321"/>
      <c r="N5" s="326" t="s">
        <v>265</v>
      </c>
      <c r="O5" s="326" t="s">
        <v>178</v>
      </c>
      <c r="P5" s="326" t="s">
        <v>177</v>
      </c>
      <c r="Q5" s="321" t="s">
        <v>172</v>
      </c>
      <c r="R5" s="321"/>
      <c r="S5" s="321"/>
      <c r="T5" s="322"/>
    </row>
    <row r="6" spans="1:20" ht="15" customHeight="1">
      <c r="A6" s="329"/>
      <c r="B6" s="326"/>
      <c r="C6" s="326"/>
      <c r="D6" s="326"/>
      <c r="E6" s="326"/>
      <c r="F6" s="321"/>
      <c r="G6" s="321"/>
      <c r="H6" s="336"/>
      <c r="I6" s="337"/>
      <c r="J6" s="321"/>
      <c r="K6" s="321"/>
      <c r="L6" s="321"/>
      <c r="M6" s="321"/>
      <c r="N6" s="326"/>
      <c r="O6" s="326"/>
      <c r="P6" s="326"/>
      <c r="Q6" s="321" t="s">
        <v>173</v>
      </c>
      <c r="R6" s="321"/>
      <c r="S6" s="321" t="s">
        <v>174</v>
      </c>
      <c r="T6" s="322"/>
    </row>
    <row r="7" spans="1:20" ht="57" customHeight="1" thickBot="1">
      <c r="A7" s="330"/>
      <c r="B7" s="327"/>
      <c r="C7" s="327"/>
      <c r="D7" s="327"/>
      <c r="E7" s="327"/>
      <c r="F7" s="231" t="s">
        <v>183</v>
      </c>
      <c r="G7" s="231" t="s">
        <v>184</v>
      </c>
      <c r="H7" s="232" t="s">
        <v>185</v>
      </c>
      <c r="I7" s="232" t="s">
        <v>186</v>
      </c>
      <c r="J7" s="232" t="s">
        <v>185</v>
      </c>
      <c r="K7" s="232" t="s">
        <v>186</v>
      </c>
      <c r="L7" s="232" t="s">
        <v>185</v>
      </c>
      <c r="M7" s="232" t="s">
        <v>186</v>
      </c>
      <c r="N7" s="327"/>
      <c r="O7" s="327"/>
      <c r="P7" s="327"/>
      <c r="Q7" s="231" t="s">
        <v>176</v>
      </c>
      <c r="R7" s="231" t="s">
        <v>175</v>
      </c>
      <c r="S7" s="231" t="s">
        <v>176</v>
      </c>
      <c r="T7" s="233" t="s">
        <v>175</v>
      </c>
    </row>
    <row r="8" spans="1:35" s="27" customFormat="1" ht="12" customHeight="1">
      <c r="A8" s="234" t="s">
        <v>32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6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</row>
    <row r="9" spans="1:20" s="23" customFormat="1" ht="12" customHeight="1">
      <c r="A9" s="237">
        <v>1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238"/>
    </row>
    <row r="10" spans="1:20" s="23" customFormat="1" ht="12" customHeight="1">
      <c r="A10" s="237">
        <v>2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238"/>
    </row>
    <row r="11" spans="1:20" s="23" customFormat="1" ht="12" customHeight="1">
      <c r="A11" s="237">
        <v>3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238"/>
    </row>
    <row r="12" spans="1:20" s="23" customFormat="1" ht="12" customHeight="1">
      <c r="A12" s="237">
        <v>4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238"/>
    </row>
    <row r="13" spans="1:20" s="23" customFormat="1" ht="12" customHeight="1">
      <c r="A13" s="237">
        <v>5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238"/>
    </row>
    <row r="14" spans="1:20" s="23" customFormat="1" ht="12" customHeight="1">
      <c r="A14" s="237">
        <v>6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238"/>
    </row>
    <row r="15" spans="1:20" s="23" customFormat="1" ht="12" customHeight="1">
      <c r="A15" s="237">
        <v>7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238"/>
    </row>
    <row r="16" spans="1:20" s="23" customFormat="1" ht="12" customHeight="1">
      <c r="A16" s="237">
        <v>8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238"/>
    </row>
    <row r="17" spans="1:20" s="23" customFormat="1" ht="12" customHeight="1">
      <c r="A17" s="237">
        <v>9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238"/>
    </row>
    <row r="18" spans="1:20" s="23" customFormat="1" ht="12" customHeight="1">
      <c r="A18" s="237">
        <v>10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238"/>
    </row>
    <row r="19" spans="1:20" s="23" customFormat="1" ht="12" customHeight="1">
      <c r="A19" s="237">
        <v>11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238"/>
    </row>
    <row r="20" spans="1:20" s="23" customFormat="1" ht="12" customHeight="1">
      <c r="A20" s="237">
        <v>12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238"/>
    </row>
    <row r="21" spans="1:20" s="23" customFormat="1" ht="12" customHeight="1">
      <c r="A21" s="237">
        <v>13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238"/>
    </row>
    <row r="22" spans="1:20" s="23" customFormat="1" ht="12" customHeight="1">
      <c r="A22" s="237">
        <v>14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238"/>
    </row>
    <row r="23" spans="1:20" s="23" customFormat="1" ht="12" customHeight="1">
      <c r="A23" s="237">
        <v>15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238"/>
    </row>
    <row r="24" spans="1:20" s="23" customFormat="1" ht="12" customHeight="1">
      <c r="A24" s="237">
        <v>16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238"/>
    </row>
    <row r="25" spans="1:20" s="23" customFormat="1" ht="12" customHeight="1">
      <c r="A25" s="237">
        <v>17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238"/>
    </row>
    <row r="26" spans="1:20" s="23" customFormat="1" ht="12" customHeight="1">
      <c r="A26" s="237">
        <v>18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238"/>
    </row>
    <row r="27" spans="1:20" s="23" customFormat="1" ht="12" customHeight="1">
      <c r="A27" s="237">
        <v>19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238"/>
    </row>
    <row r="28" spans="1:20" s="23" customFormat="1" ht="12" customHeight="1">
      <c r="A28" s="237">
        <v>20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238"/>
    </row>
    <row r="29" spans="1:20" s="23" customFormat="1" ht="12" customHeight="1">
      <c r="A29" s="237">
        <v>21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238"/>
    </row>
    <row r="30" spans="1:20" s="23" customFormat="1" ht="12" customHeight="1">
      <c r="A30" s="237">
        <v>22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238"/>
    </row>
    <row r="31" spans="1:20" s="23" customFormat="1" ht="12" customHeight="1">
      <c r="A31" s="237">
        <v>23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238"/>
    </row>
    <row r="32" spans="1:20" s="23" customFormat="1" ht="12" customHeight="1">
      <c r="A32" s="237">
        <v>24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238"/>
    </row>
    <row r="33" spans="1:20" s="23" customFormat="1" ht="12" customHeight="1">
      <c r="A33" s="237">
        <v>25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238"/>
    </row>
    <row r="34" spans="1:20" s="23" customFormat="1" ht="12" customHeight="1">
      <c r="A34" s="237">
        <v>26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238"/>
    </row>
    <row r="35" spans="1:20" s="23" customFormat="1" ht="12" customHeight="1">
      <c r="A35" s="237">
        <v>27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238"/>
    </row>
    <row r="36" spans="1:20" s="23" customFormat="1" ht="12" customHeight="1">
      <c r="A36" s="237">
        <v>28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238"/>
    </row>
    <row r="37" spans="1:20" s="23" customFormat="1" ht="12" customHeight="1">
      <c r="A37" s="237">
        <v>29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238"/>
    </row>
    <row r="38" spans="1:20" s="23" customFormat="1" ht="12" customHeight="1">
      <c r="A38" s="237">
        <v>30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238"/>
    </row>
    <row r="39" spans="1:20" s="23" customFormat="1" ht="12" customHeight="1">
      <c r="A39" s="237">
        <v>31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238"/>
    </row>
    <row r="40" spans="1:20" s="23" customFormat="1" ht="12" customHeight="1">
      <c r="A40" s="237" t="s">
        <v>28</v>
      </c>
      <c r="B40" s="71">
        <f>SUM(B9:B39)</f>
        <v>0</v>
      </c>
      <c r="C40" s="71">
        <f aca="true" t="shared" si="0" ref="C40:T40">SUM(C9:C39)</f>
        <v>0</v>
      </c>
      <c r="D40" s="71">
        <f t="shared" si="0"/>
        <v>0</v>
      </c>
      <c r="E40" s="71">
        <f t="shared" si="0"/>
        <v>0</v>
      </c>
      <c r="F40" s="71">
        <f t="shared" si="0"/>
        <v>0</v>
      </c>
      <c r="G40" s="71">
        <f t="shared" si="0"/>
        <v>0</v>
      </c>
      <c r="H40" s="71">
        <f t="shared" si="0"/>
        <v>0</v>
      </c>
      <c r="I40" s="71">
        <f t="shared" si="0"/>
        <v>0</v>
      </c>
      <c r="J40" s="71">
        <f t="shared" si="0"/>
        <v>0</v>
      </c>
      <c r="K40" s="71">
        <f t="shared" si="0"/>
        <v>0</v>
      </c>
      <c r="L40" s="71">
        <f t="shared" si="0"/>
        <v>0</v>
      </c>
      <c r="M40" s="71">
        <f t="shared" si="0"/>
        <v>0</v>
      </c>
      <c r="N40" s="71">
        <f t="shared" si="0"/>
        <v>0</v>
      </c>
      <c r="O40" s="71">
        <f t="shared" si="0"/>
        <v>0</v>
      </c>
      <c r="P40" s="71">
        <f t="shared" si="0"/>
        <v>0</v>
      </c>
      <c r="Q40" s="71">
        <f t="shared" si="0"/>
        <v>0</v>
      </c>
      <c r="R40" s="71">
        <f t="shared" si="0"/>
        <v>0</v>
      </c>
      <c r="S40" s="71">
        <f t="shared" si="0"/>
        <v>0</v>
      </c>
      <c r="T40" s="228">
        <f t="shared" si="0"/>
        <v>0</v>
      </c>
    </row>
    <row r="41" spans="1:20" s="23" customFormat="1" ht="12" customHeight="1">
      <c r="A41" s="237" t="s">
        <v>29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227"/>
    </row>
    <row r="42" spans="1:20" s="23" customFormat="1" ht="12" customHeight="1" thickBot="1">
      <c r="A42" s="239" t="s">
        <v>30</v>
      </c>
      <c r="B42" s="240">
        <f>B40+B8</f>
        <v>0</v>
      </c>
      <c r="C42" s="240">
        <f aca="true" t="shared" si="1" ref="C42:T42">C40+C8</f>
        <v>0</v>
      </c>
      <c r="D42" s="240">
        <f t="shared" si="1"/>
        <v>0</v>
      </c>
      <c r="E42" s="240">
        <f t="shared" si="1"/>
        <v>0</v>
      </c>
      <c r="F42" s="240">
        <f t="shared" si="1"/>
        <v>0</v>
      </c>
      <c r="G42" s="240">
        <f t="shared" si="1"/>
        <v>0</v>
      </c>
      <c r="H42" s="240">
        <f t="shared" si="1"/>
        <v>0</v>
      </c>
      <c r="I42" s="240">
        <f t="shared" si="1"/>
        <v>0</v>
      </c>
      <c r="J42" s="240">
        <f t="shared" si="1"/>
        <v>0</v>
      </c>
      <c r="K42" s="240">
        <f t="shared" si="1"/>
        <v>0</v>
      </c>
      <c r="L42" s="240">
        <f t="shared" si="1"/>
        <v>0</v>
      </c>
      <c r="M42" s="240">
        <f t="shared" si="1"/>
        <v>0</v>
      </c>
      <c r="N42" s="240">
        <f t="shared" si="1"/>
        <v>0</v>
      </c>
      <c r="O42" s="240">
        <f t="shared" si="1"/>
        <v>0</v>
      </c>
      <c r="P42" s="240">
        <f t="shared" si="1"/>
        <v>0</v>
      </c>
      <c r="Q42" s="240">
        <f t="shared" si="1"/>
        <v>0</v>
      </c>
      <c r="R42" s="240">
        <f t="shared" si="1"/>
        <v>0</v>
      </c>
      <c r="S42" s="240">
        <f t="shared" si="1"/>
        <v>0</v>
      </c>
      <c r="T42" s="241">
        <f t="shared" si="1"/>
        <v>0</v>
      </c>
    </row>
    <row r="43" spans="1:20" s="43" customFormat="1" ht="12" customHeight="1">
      <c r="A43" s="333" t="s">
        <v>33</v>
      </c>
      <c r="B43" s="333"/>
      <c r="C43" s="333"/>
      <c r="D43" s="333"/>
      <c r="E43" s="333"/>
      <c r="F43" s="333"/>
      <c r="G43" s="332" t="s">
        <v>34</v>
      </c>
      <c r="H43" s="332"/>
      <c r="I43" s="332"/>
      <c r="J43" s="332"/>
      <c r="K43" s="332"/>
      <c r="L43" s="332"/>
      <c r="M43" s="331" t="s">
        <v>35</v>
      </c>
      <c r="N43" s="331"/>
      <c r="O43" s="331"/>
      <c r="P43" s="331"/>
      <c r="Q43" s="331"/>
      <c r="R43" s="331"/>
      <c r="S43" s="331"/>
      <c r="T43" s="331"/>
    </row>
  </sheetData>
  <sheetProtection password="ED52" sheet="1"/>
  <mergeCells count="24">
    <mergeCell ref="N5:N7"/>
    <mergeCell ref="L5:M6"/>
    <mergeCell ref="H5:I6"/>
    <mergeCell ref="D5:D7"/>
    <mergeCell ref="Q6:R6"/>
    <mergeCell ref="S6:T6"/>
    <mergeCell ref="J5:K6"/>
    <mergeCell ref="M43:T43"/>
    <mergeCell ref="G43:L43"/>
    <mergeCell ref="F5:G6"/>
    <mergeCell ref="A43:F43"/>
    <mergeCell ref="B5:B7"/>
    <mergeCell ref="C5:C7"/>
    <mergeCell ref="O5:O7"/>
    <mergeCell ref="B3:T3"/>
    <mergeCell ref="B4:E4"/>
    <mergeCell ref="Q5:T5"/>
    <mergeCell ref="A1:F1"/>
    <mergeCell ref="G1:K1"/>
    <mergeCell ref="N1:O1"/>
    <mergeCell ref="F4:T4"/>
    <mergeCell ref="E5:E7"/>
    <mergeCell ref="A3:A7"/>
    <mergeCell ref="P5:P7"/>
  </mergeCells>
  <printOptions/>
  <pageMargins left="0.17" right="0.17" top="0.16" bottom="0.16" header="0.13" footer="0.1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96"/>
  <sheetViews>
    <sheetView zoomScalePageLayoutView="0" workbookViewId="0" topLeftCell="A1">
      <pane ySplit="11" topLeftCell="A40" activePane="bottomLeft" state="frozen"/>
      <selection pane="topLeft" activeCell="D19" sqref="D19"/>
      <selection pane="bottomLeft" activeCell="S49" sqref="S49"/>
    </sheetView>
  </sheetViews>
  <sheetFormatPr defaultColWidth="8.88671875" defaultRowHeight="15"/>
  <cols>
    <col min="1" max="1" width="2.5546875" style="134" customWidth="1"/>
    <col min="2" max="2" width="3.88671875" style="134" customWidth="1"/>
    <col min="3" max="3" width="11.77734375" style="134" customWidth="1"/>
    <col min="4" max="7" width="3.6640625" style="134" customWidth="1"/>
    <col min="8" max="8" width="1.33203125" style="134" customWidth="1"/>
    <col min="9" max="9" width="2.6640625" style="134" customWidth="1"/>
    <col min="10" max="10" width="2.5546875" style="134" customWidth="1"/>
    <col min="11" max="11" width="2.6640625" style="134" customWidth="1"/>
    <col min="12" max="12" width="3.5546875" style="134" customWidth="1"/>
    <col min="13" max="13" width="11.6640625" style="134" customWidth="1"/>
    <col min="14" max="17" width="3.6640625" style="134" customWidth="1"/>
    <col min="18" max="16384" width="8.88671875" style="134" customWidth="1"/>
  </cols>
  <sheetData>
    <row r="1" spans="1:17" ht="19.5" customHeight="1">
      <c r="A1" s="384" t="s">
        <v>193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</row>
    <row r="2" spans="9:17" ht="13.5" customHeight="1">
      <c r="I2" s="399" t="s">
        <v>262</v>
      </c>
      <c r="J2" s="399"/>
      <c r="K2" s="400"/>
      <c r="L2" s="400"/>
      <c r="M2" s="400"/>
      <c r="O2" s="135" t="s">
        <v>256</v>
      </c>
      <c r="P2" s="400"/>
      <c r="Q2" s="400"/>
    </row>
    <row r="3" spans="1:17" ht="14.25" customHeight="1">
      <c r="A3" s="424" t="s">
        <v>261</v>
      </c>
      <c r="B3" s="424"/>
      <c r="C3" s="424"/>
      <c r="D3" s="136"/>
      <c r="E3" s="136"/>
      <c r="F3" s="136"/>
      <c r="G3" s="136"/>
      <c r="H3" s="136"/>
      <c r="L3" s="412"/>
      <c r="M3" s="412"/>
      <c r="N3" s="412"/>
      <c r="O3" s="412"/>
      <c r="P3" s="412"/>
      <c r="Q3" s="412"/>
    </row>
    <row r="4" spans="3:17" ht="11.25" customHeight="1">
      <c r="C4" s="137"/>
      <c r="D4" s="137"/>
      <c r="E4" s="137"/>
      <c r="F4" s="137"/>
      <c r="G4" s="137"/>
      <c r="I4" s="401" t="s">
        <v>263</v>
      </c>
      <c r="J4" s="401"/>
      <c r="K4" s="401"/>
      <c r="L4" s="413"/>
      <c r="M4" s="413"/>
      <c r="N4" s="413"/>
      <c r="O4" s="413"/>
      <c r="P4" s="413"/>
      <c r="Q4" s="413"/>
    </row>
    <row r="5" spans="1:8" ht="6" customHeight="1">
      <c r="A5" s="138"/>
      <c r="B5" s="138"/>
      <c r="C5" s="410"/>
      <c r="D5" s="410"/>
      <c r="E5" s="410"/>
      <c r="F5" s="410"/>
      <c r="G5" s="410"/>
      <c r="H5" s="138"/>
    </row>
    <row r="6" spans="3:17" ht="12.75" customHeight="1">
      <c r="C6" s="411"/>
      <c r="D6" s="411"/>
      <c r="E6" s="411"/>
      <c r="F6" s="411"/>
      <c r="G6" s="411"/>
      <c r="I6" s="388" t="s">
        <v>194</v>
      </c>
      <c r="J6" s="388"/>
      <c r="K6" s="388"/>
      <c r="L6" s="388"/>
      <c r="M6" s="388"/>
      <c r="N6" s="388"/>
      <c r="O6" s="388"/>
      <c r="P6" s="388"/>
      <c r="Q6" s="388"/>
    </row>
    <row r="7" spans="1:17" ht="11.25" customHeight="1" thickBot="1">
      <c r="A7" s="139"/>
      <c r="I7" s="395" t="s">
        <v>264</v>
      </c>
      <c r="J7" s="388"/>
      <c r="K7" s="388"/>
      <c r="L7" s="388"/>
      <c r="M7" s="388"/>
      <c r="N7" s="388"/>
      <c r="O7" s="388"/>
      <c r="P7" s="388"/>
      <c r="Q7" s="388"/>
    </row>
    <row r="8" spans="1:17" ht="16.5" customHeight="1">
      <c r="A8" s="354"/>
      <c r="B8" s="355"/>
      <c r="C8" s="356"/>
      <c r="D8" s="396" t="s">
        <v>86</v>
      </c>
      <c r="E8" s="397"/>
      <c r="F8" s="397" t="s">
        <v>87</v>
      </c>
      <c r="G8" s="398"/>
      <c r="I8" s="341"/>
      <c r="J8" s="342"/>
      <c r="K8" s="342"/>
      <c r="L8" s="342"/>
      <c r="M8" s="353"/>
      <c r="N8" s="397" t="s">
        <v>86</v>
      </c>
      <c r="O8" s="397"/>
      <c r="P8" s="397" t="s">
        <v>87</v>
      </c>
      <c r="Q8" s="398"/>
    </row>
    <row r="9" spans="1:17" ht="16.5" customHeight="1">
      <c r="A9" s="389"/>
      <c r="B9" s="390"/>
      <c r="C9" s="391"/>
      <c r="D9" s="367" t="s">
        <v>196</v>
      </c>
      <c r="E9" s="367" t="s">
        <v>197</v>
      </c>
      <c r="F9" s="367" t="s">
        <v>196</v>
      </c>
      <c r="G9" s="386" t="s">
        <v>197</v>
      </c>
      <c r="I9" s="344"/>
      <c r="J9" s="345"/>
      <c r="K9" s="345"/>
      <c r="L9" s="345"/>
      <c r="M9" s="346"/>
      <c r="N9" s="367" t="s">
        <v>196</v>
      </c>
      <c r="O9" s="367" t="s">
        <v>197</v>
      </c>
      <c r="P9" s="367" t="s">
        <v>196</v>
      </c>
      <c r="Q9" s="386" t="s">
        <v>197</v>
      </c>
    </row>
    <row r="10" spans="1:17" ht="16.5" customHeight="1">
      <c r="A10" s="389"/>
      <c r="B10" s="390"/>
      <c r="C10" s="391"/>
      <c r="D10" s="367"/>
      <c r="E10" s="367"/>
      <c r="F10" s="367"/>
      <c r="G10" s="386"/>
      <c r="I10" s="347"/>
      <c r="J10" s="348"/>
      <c r="K10" s="348"/>
      <c r="L10" s="348"/>
      <c r="M10" s="349"/>
      <c r="N10" s="367"/>
      <c r="O10" s="367"/>
      <c r="P10" s="367"/>
      <c r="Q10" s="386"/>
    </row>
    <row r="11" spans="1:17" ht="16.5" customHeight="1" thickBot="1">
      <c r="A11" s="392"/>
      <c r="B11" s="393"/>
      <c r="C11" s="394"/>
      <c r="D11" s="385"/>
      <c r="E11" s="385"/>
      <c r="F11" s="385"/>
      <c r="G11" s="387"/>
      <c r="H11" s="142"/>
      <c r="I11" s="350"/>
      <c r="J11" s="351"/>
      <c r="K11" s="351"/>
      <c r="L11" s="351"/>
      <c r="M11" s="352"/>
      <c r="N11" s="385"/>
      <c r="O11" s="385"/>
      <c r="P11" s="385"/>
      <c r="Q11" s="387"/>
    </row>
    <row r="12" spans="1:17" ht="16.5" customHeight="1">
      <c r="A12" s="338" t="s">
        <v>0</v>
      </c>
      <c r="B12" s="339"/>
      <c r="C12" s="339"/>
      <c r="D12" s="339"/>
      <c r="E12" s="339"/>
      <c r="F12" s="339"/>
      <c r="G12" s="340"/>
      <c r="H12" s="142"/>
      <c r="I12" s="341" t="s">
        <v>195</v>
      </c>
      <c r="J12" s="342"/>
      <c r="K12" s="342"/>
      <c r="L12" s="342"/>
      <c r="M12" s="342"/>
      <c r="N12" s="342"/>
      <c r="O12" s="342"/>
      <c r="P12" s="342"/>
      <c r="Q12" s="343"/>
    </row>
    <row r="13" spans="1:17" ht="15.75" customHeight="1">
      <c r="A13" s="371" t="s">
        <v>6</v>
      </c>
      <c r="B13" s="372"/>
      <c r="C13" s="372"/>
      <c r="D13" s="143">
        <f>'Evidenţa utilizatorilor'!B44</f>
        <v>0</v>
      </c>
      <c r="E13" s="143">
        <f>'Evidenţa utilizatorilor'!B45</f>
        <v>0</v>
      </c>
      <c r="F13" s="143">
        <f>'Evidenţa utilizatorilor'!B46</f>
        <v>0</v>
      </c>
      <c r="G13" s="194"/>
      <c r="H13" s="144"/>
      <c r="I13" s="373" t="s">
        <v>198</v>
      </c>
      <c r="J13" s="374"/>
      <c r="K13" s="374"/>
      <c r="L13" s="374"/>
      <c r="M13" s="374"/>
      <c r="N13" s="145">
        <f>'Evidenţa doc.difuzate-categorie'!B44</f>
        <v>0</v>
      </c>
      <c r="O13" s="145">
        <f>'Evidenţa doc.difuzate-categorie'!B45</f>
        <v>0</v>
      </c>
      <c r="P13" s="146">
        <f>'Evidenţa doc.difuzate-categorie'!B46</f>
        <v>0</v>
      </c>
      <c r="Q13" s="129"/>
    </row>
    <row r="14" spans="1:17" ht="15.75" customHeight="1" thickBot="1">
      <c r="A14" s="375" t="s">
        <v>7</v>
      </c>
      <c r="B14" s="376"/>
      <c r="C14" s="376"/>
      <c r="D14" s="147">
        <f>'Evidenţa utilizatorilor'!C44</f>
        <v>0</v>
      </c>
      <c r="E14" s="147">
        <f>'Evidenţa utilizatorilor'!C45</f>
        <v>0</v>
      </c>
      <c r="F14" s="147">
        <f>'Evidenţa utilizatorilor'!C46</f>
        <v>0</v>
      </c>
      <c r="G14" s="195"/>
      <c r="H14" s="144"/>
      <c r="I14" s="377" t="s">
        <v>199</v>
      </c>
      <c r="J14" s="378"/>
      <c r="K14" s="378"/>
      <c r="L14" s="378"/>
      <c r="M14" s="378"/>
      <c r="N14" s="148">
        <f>'Evidenţa doc.difuzate-categorie'!C44</f>
        <v>0</v>
      </c>
      <c r="O14" s="148">
        <f>'Evidenţa doc.difuzate-categorie'!C45</f>
        <v>0</v>
      </c>
      <c r="P14" s="149">
        <f>'Evidenţa doc.difuzate-categorie'!C46</f>
        <v>0</v>
      </c>
      <c r="Q14" s="128"/>
    </row>
    <row r="15" spans="1:17" ht="15.75" customHeight="1">
      <c r="A15" s="379" t="s">
        <v>7</v>
      </c>
      <c r="B15" s="370" t="s">
        <v>1</v>
      </c>
      <c r="C15" s="150" t="s">
        <v>8</v>
      </c>
      <c r="D15" s="151">
        <f>'Evidenţa utilizatorilor'!D44</f>
        <v>0</v>
      </c>
      <c r="E15" s="147">
        <f>'Evidenţa utilizatorilor'!D45</f>
        <v>0</v>
      </c>
      <c r="F15" s="151">
        <f>'Evidenţa utilizatorilor'!D46</f>
        <v>0</v>
      </c>
      <c r="G15" s="126"/>
      <c r="H15" s="139"/>
      <c r="I15" s="407" t="s">
        <v>200</v>
      </c>
      <c r="J15" s="442" t="s">
        <v>235</v>
      </c>
      <c r="K15" s="406" t="s">
        <v>70</v>
      </c>
      <c r="L15" s="406"/>
      <c r="M15" s="406"/>
      <c r="N15" s="140">
        <f>'Evidenţa doc.difuzate-categorie'!D44</f>
        <v>0</v>
      </c>
      <c r="O15" s="140">
        <f>'Evidenţa doc.difuzate-categorie'!D45</f>
        <v>0</v>
      </c>
      <c r="P15" s="152">
        <f>'Evidenţa doc.difuzate-categorie'!D46</f>
        <v>0</v>
      </c>
      <c r="Q15" s="125"/>
    </row>
    <row r="16" spans="1:17" ht="15.75" customHeight="1">
      <c r="A16" s="379"/>
      <c r="B16" s="370"/>
      <c r="C16" s="150" t="s">
        <v>9</v>
      </c>
      <c r="D16" s="151">
        <f>'Evidenţa utilizatorilor'!E44</f>
        <v>0</v>
      </c>
      <c r="E16" s="151">
        <f>'Evidenţa utilizatorilor'!E45</f>
        <v>0</v>
      </c>
      <c r="F16" s="151">
        <f>'Evidenţa utilizatorilor'!E46</f>
        <v>0</v>
      </c>
      <c r="G16" s="126"/>
      <c r="H16" s="139"/>
      <c r="I16" s="408"/>
      <c r="J16" s="443"/>
      <c r="K16" s="366" t="s">
        <v>201</v>
      </c>
      <c r="L16" s="366"/>
      <c r="M16" s="366"/>
      <c r="N16" s="151">
        <f>'Evidenţa doc.difuzate-categorie'!E44</f>
        <v>0</v>
      </c>
      <c r="O16" s="151">
        <f>'Evidenţa doc.difuzate-categorie'!E45</f>
        <v>0</v>
      </c>
      <c r="P16" s="154">
        <f>'Evidenţa doc.difuzate-categorie'!E46</f>
        <v>0</v>
      </c>
      <c r="Q16" s="126"/>
    </row>
    <row r="17" spans="1:17" ht="15.75" customHeight="1">
      <c r="A17" s="379"/>
      <c r="B17" s="370"/>
      <c r="C17" s="150" t="s">
        <v>10</v>
      </c>
      <c r="D17" s="151">
        <f>'Evidenţa utilizatorilor'!F44</f>
        <v>0</v>
      </c>
      <c r="E17" s="151">
        <f>'Evidenţa utilizatorilor'!F45</f>
        <v>0</v>
      </c>
      <c r="F17" s="151">
        <f>'Evidenţa utilizatorilor'!F46</f>
        <v>0</v>
      </c>
      <c r="G17" s="126"/>
      <c r="H17" s="139"/>
      <c r="I17" s="408"/>
      <c r="J17" s="443"/>
      <c r="K17" s="366" t="s">
        <v>68</v>
      </c>
      <c r="L17" s="366"/>
      <c r="M17" s="366"/>
      <c r="N17" s="151">
        <f>'Evidenţa doc.difuzate-categorie'!F44</f>
        <v>0</v>
      </c>
      <c r="O17" s="151">
        <f>'Evidenţa doc.difuzate-categorie'!F45</f>
        <v>0</v>
      </c>
      <c r="P17" s="154">
        <f>'Evidenţa doc.difuzate-categorie'!F46</f>
        <v>0</v>
      </c>
      <c r="Q17" s="126"/>
    </row>
    <row r="18" spans="1:17" ht="15.75" customHeight="1">
      <c r="A18" s="379"/>
      <c r="B18" s="370"/>
      <c r="C18" s="150" t="s">
        <v>202</v>
      </c>
      <c r="D18" s="151">
        <f>'Evidenţa utilizatorilor'!G44</f>
        <v>0</v>
      </c>
      <c r="E18" s="151">
        <f>'Evidenţa utilizatorilor'!G45</f>
        <v>0</v>
      </c>
      <c r="F18" s="151">
        <f>'Evidenţa utilizatorilor'!G46</f>
        <v>0</v>
      </c>
      <c r="G18" s="126"/>
      <c r="H18" s="139"/>
      <c r="I18" s="408"/>
      <c r="J18" s="443"/>
      <c r="K18" s="361" t="s">
        <v>203</v>
      </c>
      <c r="L18" s="366"/>
      <c r="M18" s="366"/>
      <c r="N18" s="151">
        <f>'Evidenţa doc.difuzate-categorie'!G44</f>
        <v>0</v>
      </c>
      <c r="O18" s="151">
        <f>'Evidenţa doc.difuzate-categorie'!G45</f>
        <v>0</v>
      </c>
      <c r="P18" s="154">
        <f>'Evidenţa doc.difuzate-categorie'!G46</f>
        <v>0</v>
      </c>
      <c r="Q18" s="126"/>
    </row>
    <row r="19" spans="1:17" ht="15.75" customHeight="1">
      <c r="A19" s="379"/>
      <c r="B19" s="370"/>
      <c r="C19" s="150" t="s">
        <v>12</v>
      </c>
      <c r="D19" s="151">
        <f>'Evidenţa utilizatorilor'!H44</f>
        <v>0</v>
      </c>
      <c r="E19" s="151">
        <f>'Evidenţa utilizatorilor'!H45</f>
        <v>0</v>
      </c>
      <c r="F19" s="151">
        <f>'Evidenţa utilizatorilor'!H46</f>
        <v>0</v>
      </c>
      <c r="G19" s="126"/>
      <c r="H19" s="139"/>
      <c r="I19" s="408"/>
      <c r="J19" s="443"/>
      <c r="K19" s="366" t="s">
        <v>204</v>
      </c>
      <c r="L19" s="366"/>
      <c r="M19" s="366"/>
      <c r="N19" s="151">
        <f>'Evidenţa doc.difuzate-categorie'!H44</f>
        <v>0</v>
      </c>
      <c r="O19" s="151">
        <f>'Evidenţa doc.difuzate-categorie'!H45</f>
        <v>0</v>
      </c>
      <c r="P19" s="154">
        <f>'Evidenţa doc.difuzate-categorie'!H46</f>
        <v>0</v>
      </c>
      <c r="Q19" s="126"/>
    </row>
    <row r="20" spans="1:17" ht="15.75" customHeight="1">
      <c r="A20" s="379"/>
      <c r="B20" s="370"/>
      <c r="C20" s="150" t="s">
        <v>13</v>
      </c>
      <c r="D20" s="151">
        <f>'Evidenţa utilizatorilor'!I44</f>
        <v>0</v>
      </c>
      <c r="E20" s="151">
        <f>'Evidenţa utilizatorilor'!I45</f>
        <v>0</v>
      </c>
      <c r="F20" s="151">
        <f>'Evidenţa utilizatorilor'!I46</f>
        <v>0</v>
      </c>
      <c r="G20" s="126"/>
      <c r="H20" s="139"/>
      <c r="I20" s="408"/>
      <c r="J20" s="443"/>
      <c r="K20" s="366" t="s">
        <v>205</v>
      </c>
      <c r="L20" s="366"/>
      <c r="M20" s="366"/>
      <c r="N20" s="151">
        <f>'Evidenţa doc.difuzate-categorie'!I44</f>
        <v>0</v>
      </c>
      <c r="O20" s="151">
        <f>'Evidenţa doc.difuzate-categorie'!I45</f>
        <v>0</v>
      </c>
      <c r="P20" s="154">
        <f>'Evidenţa doc.difuzate-categorie'!I46</f>
        <v>0</v>
      </c>
      <c r="Q20" s="126"/>
    </row>
    <row r="21" spans="1:17" ht="15.75" customHeight="1">
      <c r="A21" s="379"/>
      <c r="B21" s="370"/>
      <c r="C21" s="150" t="s">
        <v>14</v>
      </c>
      <c r="D21" s="151">
        <f>'Evidenţa utilizatorilor'!J44</f>
        <v>0</v>
      </c>
      <c r="E21" s="151">
        <f>'Evidenţa utilizatorilor'!J45</f>
        <v>0</v>
      </c>
      <c r="F21" s="151">
        <f>'Evidenţa utilizatorilor'!J46</f>
        <v>0</v>
      </c>
      <c r="G21" s="126"/>
      <c r="H21" s="139"/>
      <c r="I21" s="408"/>
      <c r="J21" s="443"/>
      <c r="K21" s="367" t="s">
        <v>206</v>
      </c>
      <c r="L21" s="368"/>
      <c r="M21" s="153" t="s">
        <v>64</v>
      </c>
      <c r="N21" s="151">
        <f>'Evidenţa doc.difuzate-categorie'!J44</f>
        <v>0</v>
      </c>
      <c r="O21" s="151">
        <f>'Evidenţa doc.difuzate-categorie'!J45</f>
        <v>0</v>
      </c>
      <c r="P21" s="154">
        <f>'Evidenţa doc.difuzate-categorie'!J46</f>
        <v>0</v>
      </c>
      <c r="Q21" s="126"/>
    </row>
    <row r="22" spans="1:17" ht="15.75" customHeight="1">
      <c r="A22" s="379"/>
      <c r="B22" s="370"/>
      <c r="C22" s="150" t="s">
        <v>15</v>
      </c>
      <c r="D22" s="151">
        <f>'Evidenţa utilizatorilor'!K44</f>
        <v>0</v>
      </c>
      <c r="E22" s="151">
        <f>'Evidenţa utilizatorilor'!K45</f>
        <v>0</v>
      </c>
      <c r="F22" s="151">
        <f>'Evidenţa utilizatorilor'!K46</f>
        <v>0</v>
      </c>
      <c r="G22" s="126"/>
      <c r="H22" s="139"/>
      <c r="I22" s="408"/>
      <c r="J22" s="443"/>
      <c r="K22" s="368"/>
      <c r="L22" s="368"/>
      <c r="M22" s="153" t="s">
        <v>163</v>
      </c>
      <c r="N22" s="151">
        <f>'Evidenţa doc.difuzate-categorie'!K44</f>
        <v>0</v>
      </c>
      <c r="O22" s="151">
        <f>'Evidenţa doc.difuzate-categorie'!K45</f>
        <v>0</v>
      </c>
      <c r="P22" s="154">
        <f>'Evidenţa doc.difuzate-categorie'!K46</f>
        <v>0</v>
      </c>
      <c r="Q22" s="126"/>
    </row>
    <row r="23" spans="1:17" ht="15.75" customHeight="1">
      <c r="A23" s="379"/>
      <c r="B23" s="370"/>
      <c r="C23" s="150" t="s">
        <v>16</v>
      </c>
      <c r="D23" s="151">
        <f>'Evidenţa utilizatorilor'!L44</f>
        <v>0</v>
      </c>
      <c r="E23" s="151">
        <f>'Evidenţa utilizatorilor'!L45</f>
        <v>0</v>
      </c>
      <c r="F23" s="151">
        <f>'Evidenţa utilizatorilor'!L46</f>
        <v>0</v>
      </c>
      <c r="G23" s="126"/>
      <c r="H23" s="139"/>
      <c r="I23" s="408"/>
      <c r="J23" s="443"/>
      <c r="K23" s="368"/>
      <c r="L23" s="368"/>
      <c r="M23" s="155" t="s">
        <v>105</v>
      </c>
      <c r="N23" s="151">
        <f>'Evidenţa doc.difuzate-categorie'!L44</f>
        <v>0</v>
      </c>
      <c r="O23" s="151">
        <f>'Evidenţa doc.difuzate-categorie'!L45</f>
        <v>0</v>
      </c>
      <c r="P23" s="154">
        <f>'Evidenţa doc.difuzate-categorie'!L46</f>
        <v>0</v>
      </c>
      <c r="Q23" s="126"/>
    </row>
    <row r="24" spans="1:17" ht="15.75" customHeight="1">
      <c r="A24" s="379"/>
      <c r="B24" s="370"/>
      <c r="C24" s="150" t="s">
        <v>17</v>
      </c>
      <c r="D24" s="151">
        <f>'Evidenţa utilizatorilor'!M44</f>
        <v>0</v>
      </c>
      <c r="E24" s="151">
        <f>'Evidenţa utilizatorilor'!M45</f>
        <v>0</v>
      </c>
      <c r="F24" s="151">
        <f>'Evidenţa utilizatorilor'!M46</f>
        <v>0</v>
      </c>
      <c r="G24" s="126"/>
      <c r="H24" s="139"/>
      <c r="I24" s="408"/>
      <c r="J24" s="443"/>
      <c r="K24" s="366" t="s">
        <v>106</v>
      </c>
      <c r="L24" s="366"/>
      <c r="M24" s="366"/>
      <c r="N24" s="151">
        <f>'Evidenţa doc.difuzate-categorie'!M44</f>
        <v>0</v>
      </c>
      <c r="O24" s="151">
        <f>'Evidenţa doc.difuzate-categorie'!M45</f>
        <v>0</v>
      </c>
      <c r="P24" s="154">
        <f>'Evidenţa doc.difuzate-categorie'!M46</f>
        <v>0</v>
      </c>
      <c r="Q24" s="126"/>
    </row>
    <row r="25" spans="1:17" ht="15.75" customHeight="1">
      <c r="A25" s="379"/>
      <c r="B25" s="370"/>
      <c r="C25" s="150" t="s">
        <v>18</v>
      </c>
      <c r="D25" s="151">
        <f>'Evidenţa utilizatorilor'!N44</f>
        <v>0</v>
      </c>
      <c r="E25" s="151">
        <f>'Evidenţa utilizatorilor'!N45</f>
        <v>0</v>
      </c>
      <c r="F25" s="151">
        <f>'Evidenţa utilizatorilor'!N46</f>
        <v>0</v>
      </c>
      <c r="G25" s="126"/>
      <c r="H25" s="139"/>
      <c r="I25" s="408"/>
      <c r="J25" s="443"/>
      <c r="K25" s="404" t="s">
        <v>147</v>
      </c>
      <c r="L25" s="369" t="s">
        <v>144</v>
      </c>
      <c r="M25" s="153" t="s">
        <v>207</v>
      </c>
      <c r="N25" s="151">
        <f>'Evidenţa doc.difuzate-categorie'!N44</f>
        <v>0</v>
      </c>
      <c r="O25" s="151">
        <f>'Evidenţa doc.difuzate-categorie'!N45</f>
        <v>0</v>
      </c>
      <c r="P25" s="154">
        <f>'Evidenţa doc.difuzate-categorie'!N46</f>
        <v>0</v>
      </c>
      <c r="Q25" s="126"/>
    </row>
    <row r="26" spans="1:17" ht="15.75" customHeight="1">
      <c r="A26" s="379"/>
      <c r="B26" s="370" t="s">
        <v>2</v>
      </c>
      <c r="C26" s="150" t="s">
        <v>19</v>
      </c>
      <c r="D26" s="151">
        <f>'Evidenţa utilizatorilor'!O44</f>
        <v>0</v>
      </c>
      <c r="E26" s="151">
        <f>'Evidenţa utilizatorilor'!O45</f>
        <v>0</v>
      </c>
      <c r="F26" s="151">
        <f>'Evidenţa utilizatorilor'!O46</f>
        <v>0</v>
      </c>
      <c r="G26" s="126"/>
      <c r="H26" s="139"/>
      <c r="I26" s="408"/>
      <c r="J26" s="443"/>
      <c r="K26" s="405"/>
      <c r="L26" s="369"/>
      <c r="M26" s="153" t="s">
        <v>146</v>
      </c>
      <c r="N26" s="151">
        <f>'Evidenţa doc.difuzate-categorie'!O44</f>
        <v>0</v>
      </c>
      <c r="O26" s="151">
        <f>'Evidenţa doc.difuzate-categorie'!O45</f>
        <v>0</v>
      </c>
      <c r="P26" s="154">
        <f>'Evidenţa doc.difuzate-categorie'!O46</f>
        <v>0</v>
      </c>
      <c r="Q26" s="126"/>
    </row>
    <row r="27" spans="1:17" ht="15.75" customHeight="1">
      <c r="A27" s="379"/>
      <c r="B27" s="370"/>
      <c r="C27" s="150" t="s">
        <v>88</v>
      </c>
      <c r="D27" s="151">
        <f>'Evidenţa utilizatorilor'!P44</f>
        <v>0</v>
      </c>
      <c r="E27" s="151">
        <f>'Evidenţa utilizatorilor'!P45</f>
        <v>0</v>
      </c>
      <c r="F27" s="151">
        <f>'Evidenţa utilizatorilor'!P46</f>
        <v>0</v>
      </c>
      <c r="G27" s="126"/>
      <c r="H27" s="139"/>
      <c r="I27" s="408"/>
      <c r="J27" s="443"/>
      <c r="K27" s="405"/>
      <c r="L27" s="369"/>
      <c r="M27" s="155" t="s">
        <v>208</v>
      </c>
      <c r="N27" s="151">
        <f>'Evidenţa doc.difuzate-categorie'!P44</f>
        <v>0</v>
      </c>
      <c r="O27" s="151">
        <f>'Evidenţa doc.difuzate-categorie'!P45</f>
        <v>0</v>
      </c>
      <c r="P27" s="154">
        <f>'Evidenţa doc.difuzate-categorie'!P46</f>
        <v>0</v>
      </c>
      <c r="Q27" s="126"/>
    </row>
    <row r="28" spans="1:17" ht="15.75" customHeight="1">
      <c r="A28" s="379"/>
      <c r="B28" s="370"/>
      <c r="C28" s="150" t="s">
        <v>89</v>
      </c>
      <c r="D28" s="151">
        <f>'Evidenţa utilizatorilor'!Q44</f>
        <v>0</v>
      </c>
      <c r="E28" s="151">
        <f>'Evidenţa utilizatorilor'!Q45</f>
        <v>0</v>
      </c>
      <c r="F28" s="151">
        <f>'Evidenţa utilizatorilor'!Q46</f>
        <v>0</v>
      </c>
      <c r="G28" s="126"/>
      <c r="H28" s="139"/>
      <c r="I28" s="408"/>
      <c r="J28" s="443"/>
      <c r="K28" s="405"/>
      <c r="L28" s="402" t="s">
        <v>148</v>
      </c>
      <c r="M28" s="403"/>
      <c r="N28" s="148">
        <f>'Evidenţa doc.difuzate-categorie'!Q44</f>
        <v>0</v>
      </c>
      <c r="O28" s="148">
        <f>'Evidenţa doc.difuzate-categorie'!Q45</f>
        <v>0</v>
      </c>
      <c r="P28" s="148">
        <f>'Evidenţa doc.difuzate-categorie'!Q46</f>
        <v>0</v>
      </c>
      <c r="Q28" s="128"/>
    </row>
    <row r="29" spans="1:17" ht="15.75" customHeight="1">
      <c r="A29" s="379"/>
      <c r="B29" s="370"/>
      <c r="C29" s="150" t="s">
        <v>90</v>
      </c>
      <c r="D29" s="151">
        <f>'Evidenţa utilizatorilor'!R44</f>
        <v>0</v>
      </c>
      <c r="E29" s="151">
        <f>'Evidenţa utilizatorilor'!R45</f>
        <v>0</v>
      </c>
      <c r="F29" s="151">
        <f>'Evidenţa utilizatorilor'!R46</f>
        <v>0</v>
      </c>
      <c r="G29" s="126"/>
      <c r="H29" s="139"/>
      <c r="I29" s="408"/>
      <c r="J29" s="443"/>
      <c r="K29" s="405"/>
      <c r="L29" s="361" t="s">
        <v>149</v>
      </c>
      <c r="M29" s="362"/>
      <c r="N29" s="151">
        <f>'Evidenţa doc.difuzate-categorie'!R44</f>
        <v>0</v>
      </c>
      <c r="O29" s="151">
        <f>'Evidenţa doc.difuzate-categorie'!R45</f>
        <v>0</v>
      </c>
      <c r="P29" s="151">
        <f>'Evidenţa doc.difuzate-categorie'!R46</f>
        <v>0</v>
      </c>
      <c r="Q29" s="126"/>
    </row>
    <row r="30" spans="1:17" ht="15.75" customHeight="1">
      <c r="A30" s="379"/>
      <c r="B30" s="370"/>
      <c r="C30" s="150" t="s">
        <v>209</v>
      </c>
      <c r="D30" s="151">
        <f>'Evidenţa utilizatorilor'!S44</f>
        <v>0</v>
      </c>
      <c r="E30" s="151">
        <f>'Evidenţa utilizatorilor'!S45</f>
        <v>0</v>
      </c>
      <c r="F30" s="151">
        <f>'Evidenţa utilizatorilor'!S46</f>
        <v>0</v>
      </c>
      <c r="G30" s="126"/>
      <c r="H30" s="139"/>
      <c r="I30" s="408"/>
      <c r="J30" s="443"/>
      <c r="K30" s="440" t="s">
        <v>60</v>
      </c>
      <c r="L30" s="441"/>
      <c r="M30" s="441"/>
      <c r="N30" s="156">
        <f>'Evidenţa doc.difuzate-categorie'!S44</f>
        <v>0</v>
      </c>
      <c r="O30" s="156">
        <f>'Evidenţa doc.difuzate-categorie'!S45</f>
        <v>0</v>
      </c>
      <c r="P30" s="156">
        <f>'Evidenţa doc.difuzate-categorie'!S46</f>
        <v>0</v>
      </c>
      <c r="Q30" s="199"/>
    </row>
    <row r="31" spans="1:17" ht="19.5" customHeight="1">
      <c r="A31" s="379"/>
      <c r="B31" s="381" t="s">
        <v>3</v>
      </c>
      <c r="C31" s="150" t="s">
        <v>24</v>
      </c>
      <c r="D31" s="151">
        <f>'Evidenţa utilizatorilor'!T44</f>
        <v>0</v>
      </c>
      <c r="E31" s="151">
        <f>'Evidenţa utilizatorilor'!T45</f>
        <v>0</v>
      </c>
      <c r="F31" s="151">
        <f>'Evidenţa utilizatorilor'!T46</f>
        <v>0</v>
      </c>
      <c r="G31" s="126"/>
      <c r="H31" s="139"/>
      <c r="I31" s="408"/>
      <c r="J31" s="443" t="s">
        <v>236</v>
      </c>
      <c r="K31" s="363" t="s">
        <v>151</v>
      </c>
      <c r="L31" s="364"/>
      <c r="M31" s="365"/>
      <c r="N31" s="151">
        <f>'Evidenţa doc.difuzate-categorie'!T44</f>
        <v>0</v>
      </c>
      <c r="O31" s="151">
        <f>'Evidenţa doc.difuzate-categorie'!T45</f>
        <v>0</v>
      </c>
      <c r="P31" s="154">
        <f>'Evidenţa doc.difuzate-categorie'!T46</f>
        <v>0</v>
      </c>
      <c r="Q31" s="126"/>
    </row>
    <row r="32" spans="1:17" ht="17.25" customHeight="1">
      <c r="A32" s="379"/>
      <c r="B32" s="381"/>
      <c r="C32" s="150" t="s">
        <v>28</v>
      </c>
      <c r="D32" s="151">
        <f>'Evidenţa utilizatorilor'!U44</f>
        <v>0</v>
      </c>
      <c r="E32" s="151">
        <f>'Evidenţa utilizatorilor'!U45</f>
        <v>0</v>
      </c>
      <c r="F32" s="151">
        <f>'Evidenţa utilizatorilor'!U46</f>
        <v>0</v>
      </c>
      <c r="G32" s="126"/>
      <c r="H32" s="139"/>
      <c r="I32" s="408"/>
      <c r="J32" s="443"/>
      <c r="K32" s="363" t="s">
        <v>152</v>
      </c>
      <c r="L32" s="364"/>
      <c r="M32" s="365"/>
      <c r="N32" s="151">
        <f>'Evidenţa doc.difuzate-categorie'!U44</f>
        <v>0</v>
      </c>
      <c r="O32" s="151">
        <f>'Evidenţa doc.difuzate-categorie'!U45</f>
        <v>0</v>
      </c>
      <c r="P32" s="154">
        <f>'Evidenţa doc.difuzate-categorie'!U46</f>
        <v>0</v>
      </c>
      <c r="Q32" s="126"/>
    </row>
    <row r="33" spans="1:17" ht="18" customHeight="1">
      <c r="A33" s="379"/>
      <c r="B33" s="381"/>
      <c r="C33" s="150" t="s">
        <v>25</v>
      </c>
      <c r="D33" s="151">
        <f>'Evidenţa utilizatorilor'!V44</f>
        <v>0</v>
      </c>
      <c r="E33" s="151">
        <f>'Evidenţa utilizatorilor'!V45</f>
        <v>0</v>
      </c>
      <c r="F33" s="151">
        <f>'Evidenţa utilizatorilor'!V46</f>
        <v>0</v>
      </c>
      <c r="G33" s="126"/>
      <c r="H33" s="139"/>
      <c r="I33" s="408"/>
      <c r="J33" s="443"/>
      <c r="K33" s="363" t="s">
        <v>153</v>
      </c>
      <c r="L33" s="364"/>
      <c r="M33" s="365"/>
      <c r="N33" s="151">
        <f>'Evidenţa doc.difuzate-categorie'!V44</f>
        <v>0</v>
      </c>
      <c r="O33" s="151">
        <f>'Evidenţa doc.difuzate-categorie'!V45</f>
        <v>0</v>
      </c>
      <c r="P33" s="154">
        <f>'Evidenţa doc.difuzate-categorie'!V46</f>
        <v>0</v>
      </c>
      <c r="Q33" s="126"/>
    </row>
    <row r="34" spans="1:17" ht="15.75" customHeight="1">
      <c r="A34" s="379"/>
      <c r="B34" s="382" t="s">
        <v>4</v>
      </c>
      <c r="C34" s="150" t="s">
        <v>91</v>
      </c>
      <c r="D34" s="151">
        <f>'Evidenţa utilizatorilor'!W44</f>
        <v>0</v>
      </c>
      <c r="E34" s="151">
        <f>'Evidenţa utilizatorilor'!W45</f>
        <v>0</v>
      </c>
      <c r="F34" s="151">
        <f>'Evidenţa utilizatorilor'!W46</f>
        <v>0</v>
      </c>
      <c r="G34" s="126"/>
      <c r="H34" s="139"/>
      <c r="I34" s="408"/>
      <c r="J34" s="443"/>
      <c r="K34" s="363" t="s">
        <v>154</v>
      </c>
      <c r="L34" s="364"/>
      <c r="M34" s="365"/>
      <c r="N34" s="151">
        <f>'Evidenţa doc.difuzate-categorie'!W44</f>
        <v>0</v>
      </c>
      <c r="O34" s="151">
        <f>'Evidenţa doc.difuzate-categorie'!W45</f>
        <v>0</v>
      </c>
      <c r="P34" s="154">
        <f>'Evidenţa doc.difuzate-categorie'!W46</f>
        <v>0</v>
      </c>
      <c r="Q34" s="126"/>
    </row>
    <row r="35" spans="1:17" ht="15.75" customHeight="1" thickBot="1">
      <c r="A35" s="380"/>
      <c r="B35" s="383"/>
      <c r="C35" s="157" t="s">
        <v>92</v>
      </c>
      <c r="D35" s="158">
        <f>'Evidenţa utilizatorilor'!X44</f>
        <v>0</v>
      </c>
      <c r="E35" s="158">
        <f>'Evidenţa utilizatorilor'!X45</f>
        <v>0</v>
      </c>
      <c r="F35" s="158">
        <f>'Evidenţa utilizatorilor'!X46</f>
        <v>0</v>
      </c>
      <c r="G35" s="196"/>
      <c r="H35" s="159"/>
      <c r="I35" s="408"/>
      <c r="J35" s="443"/>
      <c r="K35" s="363" t="s">
        <v>210</v>
      </c>
      <c r="L35" s="364"/>
      <c r="M35" s="365"/>
      <c r="N35" s="151">
        <f>'Evidenţa doc.difuzate-categorie'!X44</f>
        <v>0</v>
      </c>
      <c r="O35" s="151">
        <f>'Evidenţa doc.difuzate-categorie'!X45</f>
        <v>0</v>
      </c>
      <c r="P35" s="154">
        <f>'Evidenţa doc.difuzate-categorie'!X46</f>
        <v>0</v>
      </c>
      <c r="Q35" s="126"/>
    </row>
    <row r="36" spans="1:17" ht="15.75" customHeight="1" thickBot="1">
      <c r="A36" s="159"/>
      <c r="B36" s="159"/>
      <c r="C36" s="159"/>
      <c r="D36" s="159"/>
      <c r="E36" s="159"/>
      <c r="F36" s="160"/>
      <c r="G36" s="160"/>
      <c r="H36" s="161"/>
      <c r="I36" s="408"/>
      <c r="J36" s="443"/>
      <c r="K36" s="363" t="s">
        <v>212</v>
      </c>
      <c r="L36" s="364"/>
      <c r="M36" s="365"/>
      <c r="N36" s="151">
        <f>'Evidenţa doc.difuzate-categorie'!Y44</f>
        <v>0</v>
      </c>
      <c r="O36" s="151">
        <f>'Evidenţa doc.difuzate-categorie'!Y45</f>
        <v>0</v>
      </c>
      <c r="P36" s="154">
        <f>'Evidenţa doc.difuzate-categorie'!Y46</f>
        <v>0</v>
      </c>
      <c r="Q36" s="126"/>
    </row>
    <row r="37" spans="1:17" ht="15.75" customHeight="1" thickBot="1">
      <c r="A37" s="431" t="s">
        <v>211</v>
      </c>
      <c r="B37" s="432"/>
      <c r="C37" s="432"/>
      <c r="D37" s="432"/>
      <c r="E37" s="432"/>
      <c r="F37" s="432"/>
      <c r="G37" s="433"/>
      <c r="H37" s="161"/>
      <c r="I37" s="408"/>
      <c r="J37" s="443"/>
      <c r="K37" s="363" t="s">
        <v>157</v>
      </c>
      <c r="L37" s="364"/>
      <c r="M37" s="365"/>
      <c r="N37" s="151">
        <f>'Evidenţa doc.difuzate-categorie'!Z44</f>
        <v>0</v>
      </c>
      <c r="O37" s="151">
        <f>'Evidenţa doc.difuzate-categorie'!Z45</f>
        <v>0</v>
      </c>
      <c r="P37" s="154">
        <f>'Evidenţa doc.difuzate-categorie'!Z46</f>
        <v>0</v>
      </c>
      <c r="Q37" s="126"/>
    </row>
    <row r="38" spans="1:17" ht="15.75" customHeight="1">
      <c r="A38" s="359" t="s">
        <v>213</v>
      </c>
      <c r="B38" s="360"/>
      <c r="C38" s="360"/>
      <c r="D38" s="145">
        <f>'Frecvenţă, servicii, programe'!B44</f>
        <v>0</v>
      </c>
      <c r="E38" s="145">
        <f>'Frecvenţă, servicii, programe'!B45</f>
        <v>0</v>
      </c>
      <c r="F38" s="162">
        <f>'Frecvenţă, servicii, programe'!B46</f>
        <v>0</v>
      </c>
      <c r="G38" s="129"/>
      <c r="H38" s="160"/>
      <c r="I38" s="408"/>
      <c r="J38" s="443"/>
      <c r="K38" s="363" t="s">
        <v>158</v>
      </c>
      <c r="L38" s="364"/>
      <c r="M38" s="365"/>
      <c r="N38" s="151">
        <f>'Evidenţa doc.difuzate-categorie'!AA44</f>
        <v>0</v>
      </c>
      <c r="O38" s="151">
        <f>'Evidenţa doc.difuzate-categorie'!AA45</f>
        <v>0</v>
      </c>
      <c r="P38" s="154">
        <f>'Evidenţa doc.difuzate-categorie'!AA46</f>
        <v>0</v>
      </c>
      <c r="Q38" s="126"/>
    </row>
    <row r="39" spans="1:17" ht="22.5" customHeight="1">
      <c r="A39" s="425" t="s">
        <v>214</v>
      </c>
      <c r="B39" s="426"/>
      <c r="C39" s="163" t="s">
        <v>215</v>
      </c>
      <c r="D39" s="148">
        <f>'Frecvenţă, servicii, programe'!C44</f>
        <v>0</v>
      </c>
      <c r="E39" s="148">
        <f>'Frecvenţă, servicii, programe'!C45</f>
        <v>0</v>
      </c>
      <c r="F39" s="164">
        <f>'Frecvenţă, servicii, programe'!C46</f>
        <v>0</v>
      </c>
      <c r="G39" s="197"/>
      <c r="H39" s="160"/>
      <c r="I39" s="408"/>
      <c r="J39" s="443"/>
      <c r="K39" s="363" t="s">
        <v>159</v>
      </c>
      <c r="L39" s="364"/>
      <c r="M39" s="365"/>
      <c r="N39" s="151">
        <f>'Evidenţa doc.difuzate-categorie'!AB44</f>
        <v>0</v>
      </c>
      <c r="O39" s="151">
        <f>'Evidenţa doc.difuzate-categorie'!AB45</f>
        <v>0</v>
      </c>
      <c r="P39" s="151">
        <f>'Evidenţa doc.difuzate-categorie'!AB46</f>
        <v>0</v>
      </c>
      <c r="Q39" s="126"/>
    </row>
    <row r="40" spans="1:17" ht="31.5" customHeight="1">
      <c r="A40" s="427"/>
      <c r="B40" s="428"/>
      <c r="C40" s="163" t="s">
        <v>168</v>
      </c>
      <c r="D40" s="148">
        <f>'Frecvenţă, servicii, programe'!D44</f>
        <v>0</v>
      </c>
      <c r="E40" s="148">
        <f>'Frecvenţă, servicii, programe'!D45</f>
        <v>0</v>
      </c>
      <c r="F40" s="164">
        <f>'Frecvenţă, servicii, programe'!D46</f>
        <v>0</v>
      </c>
      <c r="G40" s="197"/>
      <c r="H40" s="160"/>
      <c r="I40" s="408"/>
      <c r="J40" s="443"/>
      <c r="K40" s="363" t="s">
        <v>216</v>
      </c>
      <c r="L40" s="364"/>
      <c r="M40" s="365"/>
      <c r="N40" s="151">
        <f>'Evidenţa doc.difuzate-categorie'!AD44</f>
        <v>0</v>
      </c>
      <c r="O40" s="151">
        <f>'Evidenţa doc.difuzate-categorie'!AC45</f>
        <v>0</v>
      </c>
      <c r="P40" s="151">
        <f>'Evidenţa doc.difuzate-categorie'!AC46</f>
        <v>0</v>
      </c>
      <c r="Q40" s="126"/>
    </row>
    <row r="41" spans="1:17" ht="31.5" customHeight="1">
      <c r="A41" s="429"/>
      <c r="B41" s="430"/>
      <c r="C41" s="163" t="s">
        <v>217</v>
      </c>
      <c r="D41" s="148">
        <f>'Frecvenţă, servicii, programe'!E44</f>
        <v>0</v>
      </c>
      <c r="E41" s="148">
        <f>'Frecvenţă, servicii, programe'!E45</f>
        <v>0</v>
      </c>
      <c r="F41" s="164">
        <f>'Frecvenţă, servicii, programe'!E46</f>
        <v>0</v>
      </c>
      <c r="G41" s="197"/>
      <c r="H41" s="160"/>
      <c r="I41" s="408"/>
      <c r="J41" s="443"/>
      <c r="K41" s="363" t="s">
        <v>161</v>
      </c>
      <c r="L41" s="364"/>
      <c r="M41" s="365"/>
      <c r="N41" s="151">
        <f>'Evidenţa doc.difuzate-categorie'!AD44</f>
        <v>0</v>
      </c>
      <c r="O41" s="151">
        <f>'Evidenţa doc.difuzate-categorie'!AD45</f>
        <v>0</v>
      </c>
      <c r="P41" s="151">
        <f>'Evidenţa doc.difuzate-categorie'!AD46</f>
        <v>0</v>
      </c>
      <c r="Q41" s="126"/>
    </row>
    <row r="42" spans="1:17" ht="28.5" customHeight="1" thickBot="1">
      <c r="A42" s="420" t="s">
        <v>221</v>
      </c>
      <c r="B42" s="421"/>
      <c r="C42" s="165" t="s">
        <v>222</v>
      </c>
      <c r="D42" s="148">
        <f>'Frecvenţă, servicii, programe'!F44</f>
        <v>0</v>
      </c>
      <c r="E42" s="148">
        <f>'Frecvenţă, servicii, programe'!F45</f>
        <v>0</v>
      </c>
      <c r="F42" s="164">
        <f>'Frecvenţă, servicii, programe'!F46</f>
        <v>0</v>
      </c>
      <c r="G42" s="128"/>
      <c r="H42" s="166"/>
      <c r="I42" s="409"/>
      <c r="J42" s="445"/>
      <c r="K42" s="417" t="s">
        <v>162</v>
      </c>
      <c r="L42" s="418"/>
      <c r="M42" s="419"/>
      <c r="N42" s="158">
        <f>'Evidenţa doc.difuzate-categorie'!AE44</f>
        <v>0</v>
      </c>
      <c r="O42" s="158">
        <f>'Evidenţa doc.difuzate-categorie'!AE45</f>
        <v>0</v>
      </c>
      <c r="P42" s="158">
        <f>'Evidenţa doc.difuzate-categorie'!AE46</f>
        <v>0</v>
      </c>
      <c r="Q42" s="127"/>
    </row>
    <row r="43" spans="1:17" ht="28.5" customHeight="1" thickBot="1">
      <c r="A43" s="422"/>
      <c r="B43" s="423"/>
      <c r="C43" s="153" t="s">
        <v>115</v>
      </c>
      <c r="D43" s="151">
        <f>'Frecvenţă, servicii, programe'!G44</f>
        <v>0</v>
      </c>
      <c r="E43" s="151">
        <f>'Frecvenţă, servicii, programe'!G45</f>
        <v>0</v>
      </c>
      <c r="F43" s="167">
        <f>'Frecvenţă, servicii, programe'!G46</f>
        <v>0</v>
      </c>
      <c r="G43" s="126"/>
      <c r="H43" s="166"/>
      <c r="I43" s="414" t="s">
        <v>218</v>
      </c>
      <c r="J43" s="444"/>
      <c r="K43" s="415"/>
      <c r="L43" s="415"/>
      <c r="M43" s="416"/>
      <c r="N43" s="198"/>
      <c r="O43" s="168" t="s">
        <v>219</v>
      </c>
      <c r="P43" s="198"/>
      <c r="Q43" s="169" t="s">
        <v>219</v>
      </c>
    </row>
    <row r="44" spans="1:17" ht="15.75" customHeight="1" thickBot="1">
      <c r="A44" s="357" t="s">
        <v>79</v>
      </c>
      <c r="B44" s="358"/>
      <c r="C44" s="358"/>
      <c r="D44" s="158">
        <f>'Frecvenţă, servicii, programe'!H44</f>
        <v>0</v>
      </c>
      <c r="E44" s="158">
        <f>'Frecvenţă, servicii, programe'!H45</f>
        <v>0</v>
      </c>
      <c r="F44" s="170">
        <f>'Frecvenţă, servicii, programe'!H46</f>
        <v>0</v>
      </c>
      <c r="G44" s="127"/>
      <c r="H44" s="166"/>
      <c r="I44" s="414" t="s">
        <v>220</v>
      </c>
      <c r="J44" s="415"/>
      <c r="K44" s="415"/>
      <c r="L44" s="415"/>
      <c r="M44" s="416"/>
      <c r="N44" s="198"/>
      <c r="O44" s="168" t="s">
        <v>219</v>
      </c>
      <c r="P44" s="198"/>
      <c r="Q44" s="169" t="s">
        <v>219</v>
      </c>
    </row>
    <row r="45" spans="1:17" ht="17.25" customHeight="1" thickBot="1">
      <c r="A45" s="171" t="s">
        <v>223</v>
      </c>
      <c r="B45" s="172"/>
      <c r="C45" s="172"/>
      <c r="D45" s="172"/>
      <c r="E45" s="172"/>
      <c r="F45" s="172"/>
      <c r="G45" s="172"/>
      <c r="H45" s="166"/>
      <c r="I45" s="173"/>
      <c r="J45" s="173"/>
      <c r="K45" s="174"/>
      <c r="L45" s="174"/>
      <c r="M45" s="174"/>
      <c r="N45" s="137"/>
      <c r="O45" s="137"/>
      <c r="P45" s="139"/>
      <c r="Q45" s="139"/>
    </row>
    <row r="46" spans="1:17" ht="15.75" customHeight="1">
      <c r="A46" s="172"/>
      <c r="B46" s="172"/>
      <c r="C46" s="172"/>
      <c r="D46" s="436" t="s">
        <v>80</v>
      </c>
      <c r="E46" s="437"/>
      <c r="F46" s="437"/>
      <c r="G46" s="437"/>
      <c r="H46" s="437"/>
      <c r="I46" s="434" t="s">
        <v>81</v>
      </c>
      <c r="J46" s="434"/>
      <c r="K46" s="434"/>
      <c r="L46" s="434"/>
      <c r="M46" s="434"/>
      <c r="N46" s="152">
        <f>'Frecvenţă, servicii, programe'!J44</f>
        <v>0</v>
      </c>
      <c r="O46" s="152">
        <f>'Frecvenţă, servicii, programe'!J45</f>
        <v>0</v>
      </c>
      <c r="P46" s="243">
        <f>'Frecvenţă, servicii, programe'!J46</f>
        <v>0</v>
      </c>
      <c r="Q46" s="244"/>
    </row>
    <row r="47" spans="4:17" ht="15.75" customHeight="1" thickBot="1">
      <c r="D47" s="438"/>
      <c r="E47" s="439"/>
      <c r="F47" s="439"/>
      <c r="G47" s="439"/>
      <c r="H47" s="439"/>
      <c r="I47" s="435" t="s">
        <v>82</v>
      </c>
      <c r="J47" s="435"/>
      <c r="K47" s="435"/>
      <c r="L47" s="435"/>
      <c r="M47" s="435"/>
      <c r="N47" s="245">
        <f>'Frecvenţă, servicii, programe'!K44</f>
        <v>0</v>
      </c>
      <c r="O47" s="245">
        <f>'Frecvenţă, servicii, programe'!K45</f>
        <v>0</v>
      </c>
      <c r="P47" s="246">
        <f>'Frecvenţă, servicii, programe'!K46</f>
        <v>0</v>
      </c>
      <c r="Q47" s="247"/>
    </row>
    <row r="48" spans="8:15" ht="17.25" customHeight="1">
      <c r="H48" s="166"/>
      <c r="I48" s="172"/>
      <c r="J48" s="172"/>
      <c r="K48" s="172"/>
      <c r="L48" s="172"/>
      <c r="M48" s="172"/>
      <c r="N48" s="172"/>
      <c r="O48" s="172"/>
    </row>
    <row r="49" spans="8:17" ht="17.25" customHeight="1">
      <c r="H49" s="166"/>
      <c r="I49" s="172"/>
      <c r="J49" s="172"/>
      <c r="K49" s="172"/>
      <c r="L49" s="172"/>
      <c r="M49" s="172"/>
      <c r="N49" s="172"/>
      <c r="O49" s="172"/>
      <c r="P49" s="172"/>
      <c r="Q49" s="172"/>
    </row>
    <row r="50" spans="8:14" ht="17.25" customHeight="1">
      <c r="H50" s="166"/>
      <c r="I50" s="172"/>
      <c r="J50" s="172"/>
      <c r="K50" s="175"/>
      <c r="L50" s="175"/>
      <c r="M50" s="175"/>
      <c r="N50" s="176"/>
    </row>
    <row r="51" spans="1:14" ht="15">
      <c r="A51" s="177"/>
      <c r="B51" s="177"/>
      <c r="C51" s="177"/>
      <c r="D51" s="161"/>
      <c r="E51" s="141"/>
      <c r="F51" s="141"/>
      <c r="G51" s="141"/>
      <c r="H51" s="172"/>
      <c r="I51" s="178"/>
      <c r="J51" s="178"/>
      <c r="K51" s="175"/>
      <c r="L51" s="175"/>
      <c r="M51" s="175"/>
      <c r="N51" s="176"/>
    </row>
    <row r="52" spans="1:14" ht="15" customHeight="1">
      <c r="A52" s="178"/>
      <c r="B52" s="178"/>
      <c r="C52" s="179"/>
      <c r="D52" s="139"/>
      <c r="E52" s="139"/>
      <c r="F52" s="139"/>
      <c r="G52" s="139"/>
      <c r="H52" s="172"/>
      <c r="I52" s="137"/>
      <c r="J52" s="176"/>
      <c r="K52" s="175"/>
      <c r="L52" s="175"/>
      <c r="M52" s="175"/>
      <c r="N52" s="176"/>
    </row>
    <row r="53" spans="1:14" ht="15">
      <c r="A53" s="180"/>
      <c r="B53" s="180"/>
      <c r="C53" s="179"/>
      <c r="D53" s="139"/>
      <c r="E53" s="139"/>
      <c r="F53" s="139"/>
      <c r="G53" s="139"/>
      <c r="H53" s="181"/>
      <c r="I53" s="137"/>
      <c r="J53" s="176"/>
      <c r="K53" s="182"/>
      <c r="L53" s="182"/>
      <c r="M53" s="183"/>
      <c r="N53" s="176"/>
    </row>
    <row r="54" spans="1:14" ht="15">
      <c r="A54" s="180"/>
      <c r="B54" s="180"/>
      <c r="C54" s="179"/>
      <c r="D54" s="139"/>
      <c r="E54" s="139"/>
      <c r="F54" s="139"/>
      <c r="G54" s="139"/>
      <c r="I54" s="137"/>
      <c r="J54" s="176"/>
      <c r="K54" s="182"/>
      <c r="L54" s="182"/>
      <c r="M54" s="183"/>
      <c r="N54" s="176"/>
    </row>
    <row r="55" spans="1:14" ht="15">
      <c r="A55" s="180"/>
      <c r="B55" s="180"/>
      <c r="C55" s="184"/>
      <c r="D55" s="139"/>
      <c r="E55" s="139"/>
      <c r="F55" s="139"/>
      <c r="G55" s="139"/>
      <c r="I55" s="137"/>
      <c r="J55" s="176"/>
      <c r="K55" s="182"/>
      <c r="L55" s="182"/>
      <c r="M55" s="183"/>
      <c r="N55" s="176"/>
    </row>
    <row r="56" spans="1:14" ht="23.25" customHeight="1">
      <c r="A56" s="180"/>
      <c r="B56" s="180"/>
      <c r="C56" s="179"/>
      <c r="D56" s="139"/>
      <c r="E56" s="139"/>
      <c r="F56" s="139"/>
      <c r="G56" s="139"/>
      <c r="I56" s="137"/>
      <c r="J56" s="176"/>
      <c r="K56" s="185"/>
      <c r="L56" s="185"/>
      <c r="M56" s="186"/>
      <c r="N56" s="176"/>
    </row>
    <row r="57" spans="1:14" ht="15.75" customHeight="1">
      <c r="A57" s="180"/>
      <c r="B57" s="180"/>
      <c r="C57" s="179"/>
      <c r="D57" s="139"/>
      <c r="E57" s="139"/>
      <c r="F57" s="139"/>
      <c r="G57" s="139"/>
      <c r="I57" s="137"/>
      <c r="J57" s="176"/>
      <c r="K57" s="185"/>
      <c r="L57" s="185"/>
      <c r="M57" s="186"/>
      <c r="N57" s="176"/>
    </row>
    <row r="58" spans="1:14" ht="15.75" customHeight="1">
      <c r="A58" s="180"/>
      <c r="B58" s="180"/>
      <c r="C58" s="179"/>
      <c r="D58" s="139"/>
      <c r="E58" s="139"/>
      <c r="F58" s="139"/>
      <c r="G58" s="139"/>
      <c r="H58" s="139"/>
      <c r="I58" s="137"/>
      <c r="J58" s="176"/>
      <c r="K58" s="185"/>
      <c r="L58" s="185"/>
      <c r="M58" s="185"/>
      <c r="N58" s="176"/>
    </row>
    <row r="59" spans="1:14" ht="10.5" customHeight="1">
      <c r="A59" s="180"/>
      <c r="B59" s="180"/>
      <c r="C59" s="179"/>
      <c r="D59" s="139"/>
      <c r="E59" s="139"/>
      <c r="F59" s="139"/>
      <c r="G59" s="139"/>
      <c r="H59" s="139"/>
      <c r="I59" s="137"/>
      <c r="J59" s="176"/>
      <c r="K59" s="185"/>
      <c r="L59" s="185"/>
      <c r="M59" s="185"/>
      <c r="N59" s="176"/>
    </row>
    <row r="60" spans="1:14" ht="14.25" customHeight="1">
      <c r="A60" s="180"/>
      <c r="B60" s="180"/>
      <c r="C60" s="179"/>
      <c r="D60" s="139"/>
      <c r="E60" s="139"/>
      <c r="F60" s="139"/>
      <c r="G60" s="139"/>
      <c r="H60" s="139"/>
      <c r="I60" s="137"/>
      <c r="J60" s="176"/>
      <c r="K60" s="175"/>
      <c r="L60" s="175"/>
      <c r="M60" s="186"/>
      <c r="N60" s="176"/>
    </row>
    <row r="61" spans="1:14" ht="14.25" customHeight="1">
      <c r="A61" s="180"/>
      <c r="B61" s="180"/>
      <c r="C61" s="179"/>
      <c r="D61" s="139"/>
      <c r="E61" s="139"/>
      <c r="F61" s="139"/>
      <c r="G61" s="139"/>
      <c r="H61" s="139"/>
      <c r="I61" s="137"/>
      <c r="J61" s="178"/>
      <c r="K61" s="175"/>
      <c r="L61" s="175"/>
      <c r="M61" s="186"/>
      <c r="N61" s="176"/>
    </row>
    <row r="62" spans="1:14" ht="13.5" customHeight="1">
      <c r="A62" s="180"/>
      <c r="B62" s="180"/>
      <c r="C62" s="179"/>
      <c r="D62" s="139"/>
      <c r="E62" s="139"/>
      <c r="F62" s="139"/>
      <c r="G62" s="139"/>
      <c r="H62" s="139"/>
      <c r="I62" s="137"/>
      <c r="J62" s="176"/>
      <c r="K62" s="182"/>
      <c r="L62" s="182"/>
      <c r="M62" s="175"/>
      <c r="N62" s="139"/>
    </row>
    <row r="63" spans="1:14" ht="20.25" customHeight="1">
      <c r="A63" s="180"/>
      <c r="B63" s="180"/>
      <c r="C63" s="179"/>
      <c r="D63" s="139"/>
      <c r="E63" s="139"/>
      <c r="F63" s="139"/>
      <c r="G63" s="139"/>
      <c r="H63" s="139"/>
      <c r="I63" s="137"/>
      <c r="J63" s="176"/>
      <c r="K63" s="182"/>
      <c r="L63" s="182"/>
      <c r="M63" s="175"/>
      <c r="N63" s="176"/>
    </row>
    <row r="64" spans="1:14" ht="16.5" customHeight="1">
      <c r="A64" s="180"/>
      <c r="B64" s="180"/>
      <c r="C64" s="179"/>
      <c r="D64" s="139"/>
      <c r="E64" s="139"/>
      <c r="F64" s="139"/>
      <c r="G64" s="139"/>
      <c r="H64" s="139"/>
      <c r="I64" s="137"/>
      <c r="J64" s="176"/>
      <c r="K64" s="185"/>
      <c r="L64" s="185"/>
      <c r="M64" s="175"/>
      <c r="N64" s="176"/>
    </row>
    <row r="65" spans="1:14" ht="21" customHeight="1">
      <c r="A65" s="180"/>
      <c r="B65" s="180"/>
      <c r="C65" s="187"/>
      <c r="D65" s="139"/>
      <c r="E65" s="139"/>
      <c r="F65" s="139"/>
      <c r="G65" s="139"/>
      <c r="H65" s="139"/>
      <c r="I65" s="137"/>
      <c r="J65" s="176"/>
      <c r="K65" s="185"/>
      <c r="L65" s="185"/>
      <c r="M65" s="175"/>
      <c r="N65" s="176"/>
    </row>
    <row r="66" spans="1:14" ht="22.5" customHeight="1">
      <c r="A66" s="180"/>
      <c r="B66" s="180"/>
      <c r="C66" s="175"/>
      <c r="D66" s="176"/>
      <c r="E66" s="176"/>
      <c r="F66" s="176"/>
      <c r="G66" s="176"/>
      <c r="H66" s="139"/>
      <c r="I66" s="137"/>
      <c r="J66" s="176"/>
      <c r="K66" s="185"/>
      <c r="L66" s="185"/>
      <c r="M66" s="186"/>
      <c r="N66" s="176"/>
    </row>
    <row r="67" spans="1:14" ht="21.75" customHeight="1">
      <c r="A67" s="180"/>
      <c r="B67" s="180"/>
      <c r="C67" s="175"/>
      <c r="D67" s="176"/>
      <c r="E67" s="176"/>
      <c r="F67" s="176"/>
      <c r="G67" s="176"/>
      <c r="H67" s="139"/>
      <c r="I67" s="137"/>
      <c r="J67" s="176"/>
      <c r="K67" s="185"/>
      <c r="L67" s="185"/>
      <c r="M67" s="186"/>
      <c r="N67" s="176"/>
    </row>
    <row r="68" spans="1:14" ht="17.25" customHeight="1">
      <c r="A68" s="180"/>
      <c r="B68" s="180"/>
      <c r="C68" s="179"/>
      <c r="D68" s="139"/>
      <c r="E68" s="139"/>
      <c r="F68" s="139"/>
      <c r="G68" s="139"/>
      <c r="H68" s="139"/>
      <c r="I68" s="137"/>
      <c r="J68" s="176"/>
      <c r="K68" s="175"/>
      <c r="L68" s="175"/>
      <c r="M68" s="186"/>
      <c r="N68" s="176"/>
    </row>
    <row r="69" spans="1:14" ht="30" customHeight="1">
      <c r="A69" s="180"/>
      <c r="B69" s="180"/>
      <c r="C69" s="179"/>
      <c r="D69" s="139"/>
      <c r="E69" s="139"/>
      <c r="F69" s="139"/>
      <c r="G69" s="139"/>
      <c r="H69" s="139"/>
      <c r="I69" s="178"/>
      <c r="J69" s="173"/>
      <c r="K69" s="186"/>
      <c r="L69" s="186"/>
      <c r="M69" s="186"/>
      <c r="N69" s="176"/>
    </row>
    <row r="70" spans="1:14" ht="19.5" customHeight="1">
      <c r="A70" s="180"/>
      <c r="B70" s="180"/>
      <c r="C70" s="179"/>
      <c r="D70" s="139"/>
      <c r="E70" s="139"/>
      <c r="F70" s="139"/>
      <c r="G70" s="139"/>
      <c r="H70" s="139"/>
      <c r="I70" s="178"/>
      <c r="J70" s="173"/>
      <c r="K70" s="186"/>
      <c r="L70" s="186"/>
      <c r="M70" s="186"/>
      <c r="N70" s="176"/>
    </row>
    <row r="71" spans="1:14" ht="15.75" customHeight="1">
      <c r="A71" s="180"/>
      <c r="B71" s="180"/>
      <c r="C71" s="179"/>
      <c r="D71" s="139"/>
      <c r="E71" s="139"/>
      <c r="F71" s="139"/>
      <c r="G71" s="139"/>
      <c r="H71" s="139"/>
      <c r="I71" s="180"/>
      <c r="J71" s="173"/>
      <c r="K71" s="186"/>
      <c r="L71" s="186"/>
      <c r="M71" s="186"/>
      <c r="N71" s="176"/>
    </row>
    <row r="72" spans="1:14" ht="23.25" customHeight="1">
      <c r="A72" s="180"/>
      <c r="B72" s="180"/>
      <c r="C72" s="179"/>
      <c r="D72" s="139"/>
      <c r="E72" s="139"/>
      <c r="F72" s="139"/>
      <c r="G72" s="139"/>
      <c r="H72" s="139"/>
      <c r="I72" s="180"/>
      <c r="J72" s="173"/>
      <c r="K72" s="185"/>
      <c r="L72" s="186"/>
      <c r="M72" s="186"/>
      <c r="N72" s="176"/>
    </row>
    <row r="73" spans="1:14" ht="16.5" customHeight="1">
      <c r="A73" s="180"/>
      <c r="B73" s="180"/>
      <c r="C73" s="188"/>
      <c r="D73" s="139"/>
      <c r="E73" s="139"/>
      <c r="F73" s="139"/>
      <c r="G73" s="139"/>
      <c r="H73" s="139"/>
      <c r="I73" s="137"/>
      <c r="J73" s="176"/>
      <c r="K73" s="186"/>
      <c r="L73" s="186"/>
      <c r="M73" s="186"/>
      <c r="N73" s="176"/>
    </row>
    <row r="74" spans="1:14" ht="18" customHeight="1">
      <c r="A74" s="180"/>
      <c r="B74" s="189"/>
      <c r="C74" s="179"/>
      <c r="D74" s="160"/>
      <c r="E74" s="160"/>
      <c r="F74" s="160"/>
      <c r="G74" s="160"/>
      <c r="H74" s="139"/>
      <c r="I74" s="137"/>
      <c r="J74" s="176"/>
      <c r="K74" s="186"/>
      <c r="L74" s="186"/>
      <c r="M74" s="186"/>
      <c r="N74" s="176"/>
    </row>
    <row r="75" spans="1:14" ht="18" customHeight="1">
      <c r="A75" s="180"/>
      <c r="B75" s="189"/>
      <c r="C75" s="179"/>
      <c r="D75" s="160"/>
      <c r="E75" s="160"/>
      <c r="F75" s="160"/>
      <c r="G75" s="160"/>
      <c r="H75" s="139"/>
      <c r="I75" s="137"/>
      <c r="J75" s="176"/>
      <c r="K75" s="185"/>
      <c r="L75" s="186"/>
      <c r="M75" s="186"/>
      <c r="N75" s="176"/>
    </row>
    <row r="76" spans="1:14" ht="21" customHeight="1">
      <c r="A76" s="180"/>
      <c r="B76" s="189"/>
      <c r="C76" s="179"/>
      <c r="D76" s="160"/>
      <c r="E76" s="160"/>
      <c r="F76" s="160"/>
      <c r="G76" s="160"/>
      <c r="H76" s="139"/>
      <c r="I76" s="137"/>
      <c r="J76" s="173"/>
      <c r="K76" s="186"/>
      <c r="L76" s="186"/>
      <c r="M76" s="186"/>
      <c r="N76" s="176"/>
    </row>
    <row r="77" spans="1:14" ht="21" customHeight="1">
      <c r="A77" s="180"/>
      <c r="B77" s="189"/>
      <c r="C77" s="179"/>
      <c r="D77" s="160"/>
      <c r="E77" s="160"/>
      <c r="F77" s="160"/>
      <c r="G77" s="160"/>
      <c r="H77" s="139"/>
      <c r="I77" s="137"/>
      <c r="J77" s="176"/>
      <c r="K77" s="186"/>
      <c r="L77" s="186"/>
      <c r="M77" s="186"/>
      <c r="N77" s="176"/>
    </row>
    <row r="78" spans="1:14" ht="27" customHeight="1">
      <c r="A78" s="180"/>
      <c r="B78" s="189"/>
      <c r="C78" s="179"/>
      <c r="D78" s="160"/>
      <c r="E78" s="160"/>
      <c r="F78" s="160"/>
      <c r="G78" s="160"/>
      <c r="H78" s="139"/>
      <c r="I78" s="137"/>
      <c r="J78" s="176"/>
      <c r="K78" s="175"/>
      <c r="L78" s="186"/>
      <c r="M78" s="186"/>
      <c r="N78" s="176"/>
    </row>
    <row r="79" spans="1:14" ht="14.25" customHeight="1">
      <c r="A79" s="180"/>
      <c r="B79" s="189"/>
      <c r="C79" s="179"/>
      <c r="D79" s="160"/>
      <c r="E79" s="160"/>
      <c r="F79" s="160"/>
      <c r="G79" s="160"/>
      <c r="H79" s="139"/>
      <c r="I79" s="137"/>
      <c r="J79" s="176"/>
      <c r="K79" s="186"/>
      <c r="L79" s="186"/>
      <c r="M79" s="186"/>
      <c r="N79" s="176"/>
    </row>
    <row r="80" spans="1:14" ht="14.25" customHeight="1">
      <c r="A80" s="180"/>
      <c r="B80" s="189"/>
      <c r="C80" s="179"/>
      <c r="D80" s="160"/>
      <c r="E80" s="160"/>
      <c r="F80" s="160"/>
      <c r="G80" s="160"/>
      <c r="H80" s="139"/>
      <c r="I80" s="137"/>
      <c r="J80" s="176"/>
      <c r="K80" s="139"/>
      <c r="L80" s="139"/>
      <c r="M80" s="139"/>
      <c r="N80" s="139"/>
    </row>
    <row r="81" spans="1:14" ht="18" customHeight="1">
      <c r="A81" s="180"/>
      <c r="B81" s="189"/>
      <c r="C81" s="179"/>
      <c r="D81" s="176"/>
      <c r="E81" s="176"/>
      <c r="F81" s="176"/>
      <c r="G81" s="176"/>
      <c r="H81" s="190"/>
      <c r="I81" s="190"/>
      <c r="J81" s="139"/>
      <c r="K81" s="191"/>
      <c r="L81" s="191"/>
      <c r="M81" s="191"/>
      <c r="N81" s="191"/>
    </row>
    <row r="82" spans="1:14" ht="18" customHeight="1">
      <c r="A82" s="139"/>
      <c r="B82" s="192"/>
      <c r="C82" s="176"/>
      <c r="D82" s="176"/>
      <c r="E82" s="176"/>
      <c r="F82" s="176"/>
      <c r="G82" s="176"/>
      <c r="H82" s="190"/>
      <c r="I82" s="191"/>
      <c r="J82" s="191"/>
      <c r="K82" s="193"/>
      <c r="L82" s="193"/>
      <c r="M82" s="193"/>
      <c r="N82" s="193"/>
    </row>
    <row r="83" spans="1:14" ht="21.75" customHeight="1">
      <c r="A83" s="191"/>
      <c r="B83" s="191"/>
      <c r="C83" s="191"/>
      <c r="D83" s="191"/>
      <c r="E83" s="191"/>
      <c r="F83" s="191"/>
      <c r="G83" s="191"/>
      <c r="H83" s="190"/>
      <c r="I83" s="193"/>
      <c r="J83" s="193"/>
      <c r="K83" s="193"/>
      <c r="L83" s="193"/>
      <c r="M83" s="193"/>
      <c r="N83" s="193"/>
    </row>
    <row r="84" spans="1:14" ht="22.5" customHeight="1">
      <c r="A84" s="193"/>
      <c r="B84" s="193"/>
      <c r="C84" s="193"/>
      <c r="D84" s="193"/>
      <c r="E84" s="193"/>
      <c r="F84" s="193"/>
      <c r="G84" s="193"/>
      <c r="H84" s="190"/>
      <c r="I84" s="193"/>
      <c r="J84" s="193"/>
      <c r="K84" s="193"/>
      <c r="L84" s="193"/>
      <c r="M84" s="193"/>
      <c r="N84" s="193"/>
    </row>
    <row r="85" spans="1:14" ht="18.75" customHeight="1">
      <c r="A85" s="193"/>
      <c r="B85" s="193"/>
      <c r="C85" s="193"/>
      <c r="D85" s="193"/>
      <c r="E85" s="193"/>
      <c r="F85" s="193"/>
      <c r="G85" s="193"/>
      <c r="H85" s="190"/>
      <c r="I85" s="193"/>
      <c r="J85" s="193"/>
      <c r="K85" s="193"/>
      <c r="L85" s="193"/>
      <c r="M85" s="193"/>
      <c r="N85" s="193"/>
    </row>
    <row r="86" spans="1:14" ht="18" customHeight="1">
      <c r="A86" s="193"/>
      <c r="B86" s="193"/>
      <c r="C86" s="193"/>
      <c r="D86" s="193"/>
      <c r="E86" s="193"/>
      <c r="F86" s="193"/>
      <c r="G86" s="193"/>
      <c r="H86" s="190"/>
      <c r="I86" s="193"/>
      <c r="J86" s="193"/>
      <c r="K86" s="193"/>
      <c r="L86" s="193"/>
      <c r="M86" s="193"/>
      <c r="N86" s="193"/>
    </row>
    <row r="87" spans="1:14" ht="18" customHeight="1">
      <c r="A87" s="193"/>
      <c r="B87" s="193"/>
      <c r="C87" s="193"/>
      <c r="D87" s="193"/>
      <c r="E87" s="193"/>
      <c r="F87" s="193"/>
      <c r="G87" s="193"/>
      <c r="H87" s="190"/>
      <c r="I87" s="193"/>
      <c r="J87" s="193"/>
      <c r="K87" s="193"/>
      <c r="L87" s="193"/>
      <c r="M87" s="193"/>
      <c r="N87" s="193"/>
    </row>
    <row r="88" spans="1:10" ht="30" customHeight="1">
      <c r="A88" s="193"/>
      <c r="B88" s="193"/>
      <c r="C88" s="193"/>
      <c r="D88" s="193"/>
      <c r="E88" s="193"/>
      <c r="F88" s="193"/>
      <c r="G88" s="193"/>
      <c r="H88" s="190"/>
      <c r="I88" s="193"/>
      <c r="J88" s="193"/>
    </row>
    <row r="89" spans="1:8" ht="18.75" customHeight="1">
      <c r="A89" s="193"/>
      <c r="B89" s="193"/>
      <c r="C89" s="193"/>
      <c r="D89" s="193"/>
      <c r="E89" s="193"/>
      <c r="F89" s="193"/>
      <c r="G89" s="193"/>
      <c r="H89" s="190"/>
    </row>
    <row r="90" ht="13.5" customHeight="1">
      <c r="H90" s="191"/>
    </row>
    <row r="91" ht="12.75" customHeight="1">
      <c r="H91" s="193"/>
    </row>
    <row r="92" ht="16.5" customHeight="1">
      <c r="H92" s="193"/>
    </row>
    <row r="93" ht="12.75" customHeight="1">
      <c r="H93" s="193"/>
    </row>
    <row r="94" ht="12.75" customHeight="1" hidden="1">
      <c r="H94" s="193"/>
    </row>
    <row r="95" ht="15">
      <c r="H95" s="193"/>
    </row>
    <row r="96" ht="15">
      <c r="H96" s="193"/>
    </row>
  </sheetData>
  <sheetProtection password="ED52" sheet="1"/>
  <mergeCells count="75">
    <mergeCell ref="A39:B41"/>
    <mergeCell ref="A37:G37"/>
    <mergeCell ref="I46:M46"/>
    <mergeCell ref="I47:M47"/>
    <mergeCell ref="D46:H47"/>
    <mergeCell ref="K30:M30"/>
    <mergeCell ref="K38:M38"/>
    <mergeCell ref="J15:J30"/>
    <mergeCell ref="I43:M43"/>
    <mergeCell ref="J31:J42"/>
    <mergeCell ref="I15:I42"/>
    <mergeCell ref="C5:G6"/>
    <mergeCell ref="L3:Q4"/>
    <mergeCell ref="I44:M44"/>
    <mergeCell ref="K42:M42"/>
    <mergeCell ref="A42:B43"/>
    <mergeCell ref="A3:C3"/>
    <mergeCell ref="K17:M17"/>
    <mergeCell ref="N8:O8"/>
    <mergeCell ref="K39:M39"/>
    <mergeCell ref="I2:J2"/>
    <mergeCell ref="K2:M2"/>
    <mergeCell ref="P2:Q2"/>
    <mergeCell ref="I4:K4"/>
    <mergeCell ref="L28:M28"/>
    <mergeCell ref="K25:K29"/>
    <mergeCell ref="P8:Q8"/>
    <mergeCell ref="K24:M24"/>
    <mergeCell ref="K15:M15"/>
    <mergeCell ref="K16:M16"/>
    <mergeCell ref="I7:Q7"/>
    <mergeCell ref="D8:E8"/>
    <mergeCell ref="F8:G8"/>
    <mergeCell ref="D9:D11"/>
    <mergeCell ref="E9:E11"/>
    <mergeCell ref="F9:F11"/>
    <mergeCell ref="G9:G11"/>
    <mergeCell ref="K37:M37"/>
    <mergeCell ref="B31:B33"/>
    <mergeCell ref="B34:B35"/>
    <mergeCell ref="A1:Q1"/>
    <mergeCell ref="N9:N11"/>
    <mergeCell ref="O9:O11"/>
    <mergeCell ref="P9:P11"/>
    <mergeCell ref="Q9:Q11"/>
    <mergeCell ref="I6:Q6"/>
    <mergeCell ref="A9:C11"/>
    <mergeCell ref="B26:B30"/>
    <mergeCell ref="K40:M40"/>
    <mergeCell ref="K41:M41"/>
    <mergeCell ref="A13:C13"/>
    <mergeCell ref="I13:M13"/>
    <mergeCell ref="A14:C14"/>
    <mergeCell ref="I14:M14"/>
    <mergeCell ref="A15:A35"/>
    <mergeCell ref="B15:B25"/>
    <mergeCell ref="K36:M36"/>
    <mergeCell ref="K33:M33"/>
    <mergeCell ref="K34:M34"/>
    <mergeCell ref="K35:M35"/>
    <mergeCell ref="K18:M18"/>
    <mergeCell ref="K19:M19"/>
    <mergeCell ref="K20:M20"/>
    <mergeCell ref="K21:L23"/>
    <mergeCell ref="L25:L27"/>
    <mergeCell ref="A12:G12"/>
    <mergeCell ref="I12:Q12"/>
    <mergeCell ref="I9:M11"/>
    <mergeCell ref="I8:M8"/>
    <mergeCell ref="A8:C8"/>
    <mergeCell ref="A44:C44"/>
    <mergeCell ref="A38:C38"/>
    <mergeCell ref="L29:M29"/>
    <mergeCell ref="K31:M31"/>
    <mergeCell ref="K32:M32"/>
  </mergeCells>
  <printOptions horizontalCentered="1"/>
  <pageMargins left="0.7874015748031497" right="0.15748031496062992" top="0.15748031496062992" bottom="0.2362204724409449" header="0.11811023622047245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K19" sqref="K19:L20"/>
    </sheetView>
  </sheetViews>
  <sheetFormatPr defaultColWidth="8.88671875" defaultRowHeight="15"/>
  <cols>
    <col min="1" max="1" width="2.5546875" style="0" customWidth="1"/>
    <col min="2" max="2" width="3.88671875" style="0" customWidth="1"/>
    <col min="3" max="3" width="11.77734375" style="0" customWidth="1"/>
    <col min="4" max="7" width="3.6640625" style="0" customWidth="1"/>
    <col min="8" max="8" width="1.33203125" style="0" customWidth="1"/>
    <col min="9" max="10" width="4.10546875" style="0" customWidth="1"/>
    <col min="11" max="11" width="2.6640625" style="0" customWidth="1"/>
    <col min="12" max="12" width="4.3359375" style="0" customWidth="1"/>
    <col min="13" max="13" width="9.77734375" style="0" customWidth="1"/>
    <col min="14" max="17" width="3.6640625" style="0" customWidth="1"/>
  </cols>
  <sheetData>
    <row r="1" spans="1:3" ht="15">
      <c r="A1" s="491" t="s">
        <v>225</v>
      </c>
      <c r="B1" s="491"/>
      <c r="C1" s="491"/>
    </row>
    <row r="2" spans="9:17" ht="13.5" customHeight="1">
      <c r="I2" s="78" t="s">
        <v>268</v>
      </c>
      <c r="J2" s="506"/>
      <c r="K2" s="506"/>
      <c r="L2" s="506"/>
      <c r="M2" s="506"/>
      <c r="N2" s="124" t="s">
        <v>267</v>
      </c>
      <c r="O2" s="400"/>
      <c r="P2" s="400"/>
      <c r="Q2" s="124"/>
    </row>
    <row r="3" spans="1:8" ht="14.25" customHeight="1">
      <c r="A3" s="505" t="s">
        <v>261</v>
      </c>
      <c r="B3" s="505"/>
      <c r="C3" s="505"/>
      <c r="D3" s="28"/>
      <c r="E3" s="28"/>
      <c r="F3" s="28"/>
      <c r="G3" s="28"/>
      <c r="H3" s="28"/>
    </row>
    <row r="4" spans="9:17" ht="11.25" customHeight="1">
      <c r="I4" s="492"/>
      <c r="J4" s="492"/>
      <c r="K4" s="492"/>
      <c r="L4" s="492"/>
      <c r="M4" s="492"/>
      <c r="N4" s="492"/>
      <c r="O4" s="492"/>
      <c r="P4" s="492"/>
      <c r="Q4" s="492"/>
    </row>
    <row r="5" spans="1:8" ht="21.75" customHeight="1">
      <c r="A5" s="460"/>
      <c r="B5" s="460"/>
      <c r="C5" s="460"/>
      <c r="D5" s="460"/>
      <c r="E5" s="460"/>
      <c r="F5" s="460"/>
      <c r="G5" s="460"/>
      <c r="H5" s="29"/>
    </row>
    <row r="6" ht="15.75" thickBot="1"/>
    <row r="7" spans="1:17" ht="16.5" customHeight="1">
      <c r="A7" s="461" t="s">
        <v>100</v>
      </c>
      <c r="B7" s="462"/>
      <c r="C7" s="462"/>
      <c r="D7" s="486" t="s">
        <v>86</v>
      </c>
      <c r="E7" s="486"/>
      <c r="F7" s="486" t="s">
        <v>87</v>
      </c>
      <c r="G7" s="487"/>
      <c r="I7" s="461" t="s">
        <v>226</v>
      </c>
      <c r="J7" s="462"/>
      <c r="K7" s="462"/>
      <c r="L7" s="462"/>
      <c r="M7" s="462"/>
      <c r="N7" s="486" t="s">
        <v>86</v>
      </c>
      <c r="O7" s="486"/>
      <c r="P7" s="486" t="s">
        <v>87</v>
      </c>
      <c r="Q7" s="487"/>
    </row>
    <row r="8" spans="1:17" ht="16.5" customHeight="1">
      <c r="A8" s="463"/>
      <c r="B8" s="464"/>
      <c r="C8" s="464"/>
      <c r="D8" s="456" t="s">
        <v>196</v>
      </c>
      <c r="E8" s="456" t="s">
        <v>197</v>
      </c>
      <c r="F8" s="456" t="s">
        <v>196</v>
      </c>
      <c r="G8" s="458" t="s">
        <v>197</v>
      </c>
      <c r="I8" s="463"/>
      <c r="J8" s="464"/>
      <c r="K8" s="464"/>
      <c r="L8" s="464"/>
      <c r="M8" s="464"/>
      <c r="N8" s="456" t="s">
        <v>196</v>
      </c>
      <c r="O8" s="456" t="s">
        <v>197</v>
      </c>
      <c r="P8" s="456" t="s">
        <v>196</v>
      </c>
      <c r="Q8" s="458" t="s">
        <v>197</v>
      </c>
    </row>
    <row r="9" spans="1:17" ht="16.5" customHeight="1">
      <c r="A9" s="463"/>
      <c r="B9" s="464"/>
      <c r="C9" s="464"/>
      <c r="D9" s="456"/>
      <c r="E9" s="456"/>
      <c r="F9" s="456"/>
      <c r="G9" s="458"/>
      <c r="I9" s="463"/>
      <c r="J9" s="464"/>
      <c r="K9" s="464"/>
      <c r="L9" s="464"/>
      <c r="M9" s="464"/>
      <c r="N9" s="456"/>
      <c r="O9" s="456"/>
      <c r="P9" s="456"/>
      <c r="Q9" s="458"/>
    </row>
    <row r="10" spans="1:17" ht="16.5" customHeight="1" thickBot="1">
      <c r="A10" s="465"/>
      <c r="B10" s="466"/>
      <c r="C10" s="466"/>
      <c r="D10" s="457"/>
      <c r="E10" s="457"/>
      <c r="F10" s="457"/>
      <c r="G10" s="459"/>
      <c r="I10" s="463"/>
      <c r="J10" s="464"/>
      <c r="K10" s="464"/>
      <c r="L10" s="464"/>
      <c r="M10" s="464"/>
      <c r="N10" s="488"/>
      <c r="O10" s="488"/>
      <c r="P10" s="488"/>
      <c r="Q10" s="489"/>
    </row>
    <row r="11" spans="1:17" ht="15.75" customHeight="1">
      <c r="A11" s="508" t="s">
        <v>239</v>
      </c>
      <c r="B11" s="497" t="s">
        <v>237</v>
      </c>
      <c r="C11" s="84">
        <v>0</v>
      </c>
      <c r="D11" s="83">
        <f>'Evidenţa doc. difuzate-conţinut'!C44</f>
        <v>0</v>
      </c>
      <c r="E11" s="110">
        <f>'Evidenţa doc. difuzate-conţinut'!C45</f>
        <v>0</v>
      </c>
      <c r="F11" s="83">
        <f>'Evidenţa doc. difuzate-conţinut'!C46</f>
        <v>0</v>
      </c>
      <c r="G11" s="125"/>
      <c r="I11" s="497" t="s">
        <v>227</v>
      </c>
      <c r="J11" s="503" t="s">
        <v>192</v>
      </c>
      <c r="K11" s="493" t="s">
        <v>187</v>
      </c>
      <c r="L11" s="493"/>
      <c r="M11" s="493"/>
      <c r="N11" s="83">
        <f>'Evidenţa alte servicii'!B40</f>
        <v>0</v>
      </c>
      <c r="O11" s="83">
        <f>'Evidenţa alte servicii'!B41</f>
        <v>0</v>
      </c>
      <c r="P11" s="116">
        <f>'Evidenţa alte servicii'!B42</f>
        <v>0</v>
      </c>
      <c r="Q11" s="125"/>
    </row>
    <row r="12" spans="1:17" ht="15.75" customHeight="1">
      <c r="A12" s="509"/>
      <c r="B12" s="498"/>
      <c r="C12" s="107">
        <v>1</v>
      </c>
      <c r="D12" s="81">
        <f>'Evidenţa doc. difuzate-conţinut'!D44</f>
        <v>0</v>
      </c>
      <c r="E12" s="111">
        <f>'Evidenţa doc. difuzate-conţinut'!D45</f>
        <v>0</v>
      </c>
      <c r="F12" s="79">
        <f>'Evidenţa doc. difuzate-conţinut'!D46</f>
        <v>0</v>
      </c>
      <c r="G12" s="126"/>
      <c r="I12" s="498"/>
      <c r="J12" s="496"/>
      <c r="K12" s="494" t="s">
        <v>188</v>
      </c>
      <c r="L12" s="494"/>
      <c r="M12" s="494"/>
      <c r="N12" s="79">
        <f>'Evidenţa alte servicii'!C40</f>
        <v>0</v>
      </c>
      <c r="O12" s="79">
        <f>'Evidenţa alte servicii'!C41</f>
        <v>0</v>
      </c>
      <c r="P12" s="89">
        <f>'Evidenţa alte servicii'!C42</f>
        <v>0</v>
      </c>
      <c r="Q12" s="126"/>
    </row>
    <row r="13" spans="1:17" ht="27" customHeight="1">
      <c r="A13" s="509"/>
      <c r="B13" s="498"/>
      <c r="C13" s="107">
        <v>2</v>
      </c>
      <c r="D13" s="79">
        <f>'Evidenţa doc. difuzate-conţinut'!E44</f>
        <v>0</v>
      </c>
      <c r="E13" s="112">
        <f>'Evidenţa doc. difuzate-conţinut'!E45</f>
        <v>0</v>
      </c>
      <c r="F13" s="79">
        <f>'Evidenţa doc. difuzate-conţinut'!E46</f>
        <v>0</v>
      </c>
      <c r="G13" s="126"/>
      <c r="I13" s="498"/>
      <c r="J13" s="496"/>
      <c r="K13" s="470" t="s">
        <v>189</v>
      </c>
      <c r="L13" s="471"/>
      <c r="M13" s="472"/>
      <c r="N13" s="82">
        <f>'Evidenţa alte servicii'!D40</f>
        <v>0</v>
      </c>
      <c r="O13" s="82">
        <f>'Evidenţa alte servicii'!D41</f>
        <v>0</v>
      </c>
      <c r="P13" s="90">
        <f>'Evidenţa alte servicii'!D42</f>
        <v>0</v>
      </c>
      <c r="Q13" s="128"/>
    </row>
    <row r="14" spans="1:17" ht="15.75" customHeight="1">
      <c r="A14" s="509"/>
      <c r="B14" s="498"/>
      <c r="C14" s="108">
        <v>0.09375</v>
      </c>
      <c r="D14" s="79">
        <f>'Evidenţa doc. difuzate-conţinut'!F44</f>
        <v>0</v>
      </c>
      <c r="E14" s="112">
        <f>'Evidenţa doc. difuzate-conţinut'!F45</f>
        <v>0</v>
      </c>
      <c r="F14" s="79">
        <f>'Evidenţa doc. difuzate-conţinut'!F46</f>
        <v>0</v>
      </c>
      <c r="G14" s="126"/>
      <c r="I14" s="498"/>
      <c r="J14" s="496"/>
      <c r="K14" s="490" t="s">
        <v>190</v>
      </c>
      <c r="L14" s="490"/>
      <c r="M14" s="490"/>
      <c r="N14" s="79">
        <f>'Evidenţa alte servicii'!E40</f>
        <v>0</v>
      </c>
      <c r="O14" s="79">
        <f>'Evidenţa alte servicii'!E41</f>
        <v>0</v>
      </c>
      <c r="P14" s="89">
        <f>'Evidenţa alte servicii'!E42</f>
        <v>0</v>
      </c>
      <c r="Q14" s="126"/>
    </row>
    <row r="15" spans="1:17" ht="24" customHeight="1">
      <c r="A15" s="509"/>
      <c r="B15" s="498"/>
      <c r="C15" s="107">
        <v>33</v>
      </c>
      <c r="D15" s="79">
        <f>'Evidenţa doc. difuzate-conţinut'!G44</f>
        <v>0</v>
      </c>
      <c r="E15" s="112">
        <f>'Evidenţa doc. difuzate-conţinut'!G45</f>
        <v>0</v>
      </c>
      <c r="F15" s="79">
        <f>'Evidenţa doc. difuzate-conţinut'!G46</f>
        <v>0</v>
      </c>
      <c r="G15" s="126"/>
      <c r="I15" s="498"/>
      <c r="J15" s="496"/>
      <c r="K15" s="490" t="s">
        <v>182</v>
      </c>
      <c r="L15" s="490"/>
      <c r="M15" s="40" t="s">
        <v>183</v>
      </c>
      <c r="N15" s="79">
        <f>'Evidenţa alte servicii'!F40</f>
        <v>0</v>
      </c>
      <c r="O15" s="79">
        <f>'Evidenţa alte servicii'!F41</f>
        <v>0</v>
      </c>
      <c r="P15" s="89">
        <f>'Evidenţa alte servicii'!F42</f>
        <v>0</v>
      </c>
      <c r="Q15" s="126"/>
    </row>
    <row r="16" spans="1:17" ht="24" customHeight="1">
      <c r="A16" s="509"/>
      <c r="B16" s="498"/>
      <c r="C16" s="107" t="s">
        <v>40</v>
      </c>
      <c r="D16" s="79">
        <f>'Evidenţa doc. difuzate-conţinut'!H44</f>
        <v>0</v>
      </c>
      <c r="E16" s="112">
        <f>'Evidenţa doc. difuzate-conţinut'!H45</f>
        <v>0</v>
      </c>
      <c r="F16" s="79">
        <f>'Evidenţa doc. difuzate-conţinut'!H46</f>
        <v>0</v>
      </c>
      <c r="G16" s="126"/>
      <c r="I16" s="498"/>
      <c r="J16" s="496"/>
      <c r="K16" s="490"/>
      <c r="L16" s="490"/>
      <c r="M16" s="106" t="s">
        <v>184</v>
      </c>
      <c r="N16" s="79">
        <f>'Evidenţa alte servicii'!G40</f>
        <v>0</v>
      </c>
      <c r="O16" s="79">
        <f>'Evidenţa alte servicii'!G41</f>
        <v>0</v>
      </c>
      <c r="P16" s="89">
        <f>'Evidenţa alte servicii'!G42</f>
        <v>0</v>
      </c>
      <c r="Q16" s="126"/>
    </row>
    <row r="17" spans="1:17" ht="15.75" customHeight="1">
      <c r="A17" s="509"/>
      <c r="B17" s="498"/>
      <c r="C17" s="107">
        <v>37</v>
      </c>
      <c r="D17" s="79">
        <f>'Evidenţa doc. difuzate-conţinut'!I44</f>
        <v>0</v>
      </c>
      <c r="E17" s="112">
        <f>'Evidenţa doc. difuzate-conţinut'!I45</f>
        <v>0</v>
      </c>
      <c r="F17" s="79">
        <f>'Evidenţa doc. difuzate-conţinut'!I46</f>
        <v>0</v>
      </c>
      <c r="G17" s="126"/>
      <c r="I17" s="498"/>
      <c r="J17" s="496"/>
      <c r="K17" s="455" t="s">
        <v>181</v>
      </c>
      <c r="L17" s="455"/>
      <c r="M17" s="37" t="s">
        <v>185</v>
      </c>
      <c r="N17" s="79">
        <f>'Evidenţa alte servicii'!H40</f>
        <v>0</v>
      </c>
      <c r="O17" s="79">
        <f>'Evidenţa alte servicii'!H41</f>
        <v>0</v>
      </c>
      <c r="P17" s="117">
        <f>'Evidenţa alte servicii'!H42</f>
        <v>0</v>
      </c>
      <c r="Q17" s="129"/>
    </row>
    <row r="18" spans="1:17" ht="15.75" customHeight="1">
      <c r="A18" s="509"/>
      <c r="B18" s="498"/>
      <c r="C18" s="107">
        <v>39</v>
      </c>
      <c r="D18" s="79">
        <f>'Evidenţa doc. difuzate-conţinut'!J44</f>
        <v>0</v>
      </c>
      <c r="E18" s="112">
        <f>'Evidenţa doc. difuzate-conţinut'!J45</f>
        <v>0</v>
      </c>
      <c r="F18" s="79">
        <f>'Evidenţa doc. difuzate-conţinut'!J46</f>
        <v>0</v>
      </c>
      <c r="G18" s="126"/>
      <c r="I18" s="498"/>
      <c r="J18" s="504"/>
      <c r="K18" s="455"/>
      <c r="L18" s="455"/>
      <c r="M18" s="37" t="s">
        <v>186</v>
      </c>
      <c r="N18" s="79">
        <f>'Evidenţa alte servicii'!I40</f>
        <v>0</v>
      </c>
      <c r="O18" s="79">
        <f>'Evidenţa alte servicii'!I41</f>
        <v>0</v>
      </c>
      <c r="P18" s="117">
        <f>'Evidenţa alte servicii'!I42</f>
        <v>0</v>
      </c>
      <c r="Q18" s="126"/>
    </row>
    <row r="19" spans="1:17" ht="15.75" customHeight="1">
      <c r="A19" s="509"/>
      <c r="B19" s="498"/>
      <c r="C19" s="107" t="s">
        <v>43</v>
      </c>
      <c r="D19" s="79">
        <f>'Evidenţa doc. difuzate-conţinut'!K44</f>
        <v>0</v>
      </c>
      <c r="E19" s="112">
        <f>'Evidenţa doc. difuzate-conţinut'!K45</f>
        <v>0</v>
      </c>
      <c r="F19" s="79">
        <f>'Evidenţa doc. difuzate-conţinut'!K46</f>
        <v>0</v>
      </c>
      <c r="G19" s="126"/>
      <c r="I19" s="498"/>
      <c r="J19" s="495" t="s">
        <v>228</v>
      </c>
      <c r="K19" s="455" t="s">
        <v>229</v>
      </c>
      <c r="L19" s="455"/>
      <c r="M19" s="37" t="s">
        <v>185</v>
      </c>
      <c r="N19" s="79">
        <f>'Evidenţa alte servicii'!J40</f>
        <v>0</v>
      </c>
      <c r="O19" s="79">
        <f>'Evidenţa alte servicii'!J41</f>
        <v>0</v>
      </c>
      <c r="P19" s="117">
        <f>'Evidenţa alte servicii'!J42</f>
        <v>0</v>
      </c>
      <c r="Q19" s="126"/>
    </row>
    <row r="20" spans="1:17" ht="15.75" customHeight="1">
      <c r="A20" s="509"/>
      <c r="B20" s="498"/>
      <c r="C20" s="107" t="s">
        <v>44</v>
      </c>
      <c r="D20" s="79">
        <f>'Evidenţa doc. difuzate-conţinut'!L44</f>
        <v>0</v>
      </c>
      <c r="E20" s="112">
        <f>'Evidenţa doc. difuzate-conţinut'!L45</f>
        <v>0</v>
      </c>
      <c r="F20" s="79">
        <f>'Evidenţa doc. difuzate-conţinut'!L46</f>
        <v>0</v>
      </c>
      <c r="G20" s="126"/>
      <c r="I20" s="498"/>
      <c r="J20" s="496"/>
      <c r="K20" s="455"/>
      <c r="L20" s="455"/>
      <c r="M20" s="37" t="s">
        <v>186</v>
      </c>
      <c r="N20" s="79">
        <f>'Evidenţa alte servicii'!K40</f>
        <v>0</v>
      </c>
      <c r="O20" s="79">
        <f>'Evidenţa alte servicii'!K41</f>
        <v>0</v>
      </c>
      <c r="P20" s="117">
        <f>'Evidenţa alte servicii'!K42</f>
        <v>0</v>
      </c>
      <c r="Q20" s="126"/>
    </row>
    <row r="21" spans="1:17" ht="18" customHeight="1">
      <c r="A21" s="509"/>
      <c r="B21" s="498"/>
      <c r="C21" s="107">
        <v>61</v>
      </c>
      <c r="D21" s="79">
        <f>'Evidenţa doc. difuzate-conţinut'!M44</f>
        <v>0</v>
      </c>
      <c r="E21" s="112">
        <f>'Evidenţa doc. difuzate-conţinut'!M45</f>
        <v>0</v>
      </c>
      <c r="F21" s="79">
        <f>'Evidenţa doc. difuzate-conţinut'!M46</f>
        <v>0</v>
      </c>
      <c r="G21" s="126"/>
      <c r="I21" s="498"/>
      <c r="J21" s="496"/>
      <c r="K21" s="490" t="s">
        <v>179</v>
      </c>
      <c r="L21" s="490"/>
      <c r="M21" s="37" t="s">
        <v>185</v>
      </c>
      <c r="N21" s="79">
        <f>'Evidenţa alte servicii'!L40</f>
        <v>0</v>
      </c>
      <c r="O21" s="79">
        <f>'Evidenţa alte servicii'!L41</f>
        <v>0</v>
      </c>
      <c r="P21" s="117">
        <f>'Evidenţa alte servicii'!L42</f>
        <v>0</v>
      </c>
      <c r="Q21" s="126"/>
    </row>
    <row r="22" spans="1:17" ht="18" customHeight="1">
      <c r="A22" s="509"/>
      <c r="B22" s="498"/>
      <c r="C22" s="107" t="s">
        <v>46</v>
      </c>
      <c r="D22" s="79">
        <f>'Evidenţa doc. difuzate-conţinut'!N44</f>
        <v>0</v>
      </c>
      <c r="E22" s="112">
        <f>'Evidenţa doc. difuzate-conţinut'!N45</f>
        <v>0</v>
      </c>
      <c r="F22" s="79">
        <f>'Evidenţa doc. difuzate-conţinut'!N46</f>
        <v>0</v>
      </c>
      <c r="G22" s="126"/>
      <c r="I22" s="498"/>
      <c r="J22" s="496"/>
      <c r="K22" s="490"/>
      <c r="L22" s="490"/>
      <c r="M22" s="37" t="s">
        <v>186</v>
      </c>
      <c r="N22" s="79">
        <f>'Evidenţa alte servicii'!M40</f>
        <v>0</v>
      </c>
      <c r="O22" s="79">
        <f>'Evidenţa alte servicii'!M41</f>
        <v>0</v>
      </c>
      <c r="P22" s="117">
        <f>'Evidenţa alte servicii'!M42</f>
        <v>0</v>
      </c>
      <c r="Q22" s="126"/>
    </row>
    <row r="23" spans="1:17" ht="27" customHeight="1" thickBot="1">
      <c r="A23" s="509"/>
      <c r="B23" s="498"/>
      <c r="C23" s="107">
        <v>65</v>
      </c>
      <c r="D23" s="79">
        <f>'Evidenţa doc. difuzate-conţinut'!O44</f>
        <v>0</v>
      </c>
      <c r="E23" s="112">
        <f>'Evidenţa doc. difuzate-conţinut'!O45</f>
        <v>0</v>
      </c>
      <c r="F23" s="79">
        <f>'Evidenţa doc. difuzate-conţinut'!O46</f>
        <v>0</v>
      </c>
      <c r="G23" s="126"/>
      <c r="I23" s="499"/>
      <c r="J23" s="496"/>
      <c r="K23" s="480" t="s">
        <v>177</v>
      </c>
      <c r="L23" s="481"/>
      <c r="M23" s="482"/>
      <c r="N23" s="82">
        <f>'Evidenţa alte servicii'!P40</f>
        <v>0</v>
      </c>
      <c r="O23" s="82">
        <f>'Evidenţa alte servicii'!P41</f>
        <v>0</v>
      </c>
      <c r="P23" s="118">
        <f>'Evidenţa alte servicii'!P42</f>
        <v>0</v>
      </c>
      <c r="Q23" s="128"/>
    </row>
    <row r="24" spans="1:17" ht="23.25" customHeight="1">
      <c r="A24" s="509"/>
      <c r="B24" s="498"/>
      <c r="C24" s="109" t="s">
        <v>230</v>
      </c>
      <c r="D24" s="79">
        <f>'Evidenţa doc. difuzate-conţinut'!P44</f>
        <v>0</v>
      </c>
      <c r="E24" s="112">
        <f>'Evidenţa doc. difuzate-conţinut'!P45</f>
        <v>0</v>
      </c>
      <c r="F24" s="79">
        <f>'Evidenţa doc. difuzate-conţinut'!P46</f>
        <v>0</v>
      </c>
      <c r="G24" s="126"/>
      <c r="I24" s="477" t="s">
        <v>172</v>
      </c>
      <c r="J24" s="473" t="s">
        <v>173</v>
      </c>
      <c r="K24" s="446" t="s">
        <v>176</v>
      </c>
      <c r="L24" s="447"/>
      <c r="M24" s="448"/>
      <c r="N24" s="85">
        <f>'Evidenţa alte servicii'!Q40</f>
        <v>0</v>
      </c>
      <c r="O24" s="85">
        <f>'Evidenţa alte servicii'!Q41</f>
        <v>0</v>
      </c>
      <c r="P24" s="119">
        <f>'Evidenţa alte servicii'!Q42</f>
        <v>0</v>
      </c>
      <c r="Q24" s="130"/>
    </row>
    <row r="25" spans="1:17" ht="23.25" customHeight="1">
      <c r="A25" s="509"/>
      <c r="B25" s="498"/>
      <c r="C25" s="82" t="s">
        <v>48</v>
      </c>
      <c r="D25" s="82">
        <f>'Evidenţa doc. difuzate-conţinut'!Q44</f>
        <v>0</v>
      </c>
      <c r="E25" s="82">
        <f>'Evidenţa doc. difuzate-conţinut'!Q45</f>
        <v>0</v>
      </c>
      <c r="F25" s="79">
        <f>'Evidenţa doc. difuzate-conţinut'!Q46</f>
        <v>0</v>
      </c>
      <c r="G25" s="126"/>
      <c r="I25" s="478"/>
      <c r="J25" s="474"/>
      <c r="K25" s="449" t="s">
        <v>175</v>
      </c>
      <c r="L25" s="450"/>
      <c r="M25" s="451"/>
      <c r="N25" s="82">
        <f>'Evidenţa alte servicii'!R40</f>
        <v>0</v>
      </c>
      <c r="O25" s="82">
        <f>'Evidenţa alte servicii'!R41</f>
        <v>0</v>
      </c>
      <c r="P25" s="118">
        <f>'Evidenţa alte servicii'!R42</f>
        <v>0</v>
      </c>
      <c r="Q25" s="128"/>
    </row>
    <row r="26" spans="1:17" ht="20.25" customHeight="1">
      <c r="A26" s="509"/>
      <c r="B26" s="498"/>
      <c r="C26" s="107" t="s">
        <v>266</v>
      </c>
      <c r="D26" s="79">
        <f>'Evidenţa doc. difuzate-conţinut'!R44</f>
        <v>0</v>
      </c>
      <c r="E26" s="112">
        <f>'Evidenţa doc. difuzate-conţinut'!R45</f>
        <v>0</v>
      </c>
      <c r="F26" s="79">
        <f>'Evidenţa doc. difuzate-conţinut'!R46</f>
        <v>0</v>
      </c>
      <c r="G26" s="126"/>
      <c r="I26" s="478"/>
      <c r="J26" s="475" t="s">
        <v>174</v>
      </c>
      <c r="K26" s="483" t="s">
        <v>176</v>
      </c>
      <c r="L26" s="484"/>
      <c r="M26" s="485"/>
      <c r="N26" s="82">
        <f>'Evidenţa alte servicii'!S40</f>
        <v>0</v>
      </c>
      <c r="O26" s="82">
        <f>'Evidenţa alte servicii'!S41</f>
        <v>0</v>
      </c>
      <c r="P26" s="118">
        <f>'Evidenţa alte servicii'!S42</f>
        <v>0</v>
      </c>
      <c r="Q26" s="128"/>
    </row>
    <row r="27" spans="1:17" ht="18.75" customHeight="1" thickBot="1">
      <c r="A27" s="509"/>
      <c r="B27" s="498"/>
      <c r="C27" s="107" t="s">
        <v>134</v>
      </c>
      <c r="D27" s="79">
        <f>'Evidenţa doc. difuzate-conţinut'!S44</f>
        <v>0</v>
      </c>
      <c r="E27" s="112">
        <f>'Evidenţa doc. difuzate-conţinut'!S45</f>
        <v>0</v>
      </c>
      <c r="F27" s="79">
        <f>'Evidenţa doc. difuzate-conţinut'!S46</f>
        <v>0</v>
      </c>
      <c r="G27" s="126"/>
      <c r="I27" s="479"/>
      <c r="J27" s="476"/>
      <c r="K27" s="452" t="s">
        <v>175</v>
      </c>
      <c r="L27" s="453"/>
      <c r="M27" s="454"/>
      <c r="N27" s="82">
        <f>'Evidenţa alte servicii'!T40</f>
        <v>0</v>
      </c>
      <c r="O27" s="82">
        <f>'Evidenţa alte servicii'!T41</f>
        <v>0</v>
      </c>
      <c r="P27" s="118">
        <f>'Evidenţa alte servicii'!T42</f>
        <v>0</v>
      </c>
      <c r="Q27" s="128"/>
    </row>
    <row r="28" spans="1:17" ht="27" customHeight="1" thickBot="1">
      <c r="A28" s="509"/>
      <c r="B28" s="498"/>
      <c r="C28" s="107" t="s">
        <v>138</v>
      </c>
      <c r="D28" s="79">
        <f>'Evidenţa doc. difuzate-conţinut'!T44</f>
        <v>0</v>
      </c>
      <c r="E28" s="112">
        <f>'Evidenţa doc. difuzate-conţinut'!T45</f>
        <v>0</v>
      </c>
      <c r="F28" s="79">
        <f>'Evidenţa doc. difuzate-conţinut'!T46</f>
        <v>0</v>
      </c>
      <c r="G28" s="126"/>
      <c r="I28" s="467" t="s">
        <v>232</v>
      </c>
      <c r="J28" s="468"/>
      <c r="K28" s="468"/>
      <c r="L28" s="468"/>
      <c r="M28" s="469"/>
      <c r="N28" s="120">
        <f>'Evidenţa alte servicii'!N40</f>
        <v>0</v>
      </c>
      <c r="O28" s="120">
        <f>'Evidenţa alte servicii'!N41</f>
        <v>0</v>
      </c>
      <c r="P28" s="121">
        <f>'Evidenţa alte servicii'!N42</f>
        <v>0</v>
      </c>
      <c r="Q28" s="131"/>
    </row>
    <row r="29" spans="1:17" ht="27" customHeight="1" thickBot="1">
      <c r="A29" s="509"/>
      <c r="B29" s="498"/>
      <c r="C29" s="107">
        <v>91</v>
      </c>
      <c r="D29" s="79">
        <f>'Evidenţa doc. difuzate-conţinut'!U44</f>
        <v>0</v>
      </c>
      <c r="E29" s="112">
        <f>'Evidenţa doc. difuzate-conţinut'!U45</f>
        <v>0</v>
      </c>
      <c r="F29" s="79">
        <f>'Evidenţa doc. difuzate-conţinut'!U46</f>
        <v>0</v>
      </c>
      <c r="G29" s="126"/>
      <c r="I29" s="500" t="s">
        <v>233</v>
      </c>
      <c r="J29" s="501"/>
      <c r="K29" s="501"/>
      <c r="L29" s="501"/>
      <c r="M29" s="502"/>
      <c r="N29" s="122">
        <f>'Evidenţa alte servicii'!O40</f>
        <v>0</v>
      </c>
      <c r="O29" s="122">
        <f>'Evidenţa alte servicii'!O41</f>
        <v>0</v>
      </c>
      <c r="P29" s="123">
        <f>'Evidenţa alte servicii'!O42</f>
        <v>0</v>
      </c>
      <c r="Q29" s="132"/>
    </row>
    <row r="30" spans="1:9" ht="15.75" customHeight="1">
      <c r="A30" s="509"/>
      <c r="B30" s="498"/>
      <c r="C30" s="107" t="s">
        <v>231</v>
      </c>
      <c r="D30" s="79">
        <f>'Evidenţa doc. difuzate-conţinut'!V44</f>
        <v>0</v>
      </c>
      <c r="E30" s="112">
        <f>'Evidenţa doc. difuzate-conţinut'!V45</f>
        <v>0</v>
      </c>
      <c r="F30" s="79">
        <f>'Evidenţa doc. difuzate-conţinut'!V46</f>
        <v>0</v>
      </c>
      <c r="G30" s="126"/>
      <c r="I30" s="133" t="s">
        <v>269</v>
      </c>
    </row>
    <row r="31" spans="1:17" ht="30" customHeight="1" thickBot="1">
      <c r="A31" s="509"/>
      <c r="B31" s="499"/>
      <c r="C31" s="38" t="s">
        <v>49</v>
      </c>
      <c r="D31" s="80">
        <f>'Evidenţa doc. difuzate-conţinut'!W44</f>
        <v>0</v>
      </c>
      <c r="E31" s="113">
        <f>'Evidenţa doc. difuzate-conţinut'!W45</f>
        <v>0</v>
      </c>
      <c r="F31" s="80">
        <f>'Evidenţa doc. difuzate-conţinut'!W46</f>
        <v>0</v>
      </c>
      <c r="G31" s="127"/>
      <c r="I31" s="507"/>
      <c r="J31" s="507"/>
      <c r="K31" s="507"/>
      <c r="L31" s="507"/>
      <c r="M31" s="507"/>
      <c r="N31" s="507"/>
      <c r="O31" s="507"/>
      <c r="P31" s="507"/>
      <c r="Q31" s="507"/>
    </row>
    <row r="32" spans="1:17" ht="15.75" customHeight="1">
      <c r="A32" s="509"/>
      <c r="B32" s="511" t="s">
        <v>238</v>
      </c>
      <c r="C32" s="36" t="s">
        <v>54</v>
      </c>
      <c r="D32" s="83">
        <f>'Evidenţa doc. difuzate-conţinut'!X44</f>
        <v>0</v>
      </c>
      <c r="E32" s="110">
        <f>'Evidenţa doc. difuzate-conţinut'!X45</f>
        <v>0</v>
      </c>
      <c r="F32" s="83">
        <f>'Evidenţa doc. difuzate-conţinut'!X46</f>
        <v>0</v>
      </c>
      <c r="G32" s="125"/>
      <c r="I32" s="507"/>
      <c r="J32" s="507"/>
      <c r="K32" s="507"/>
      <c r="L32" s="507"/>
      <c r="M32" s="507"/>
      <c r="N32" s="507"/>
      <c r="O32" s="507"/>
      <c r="P32" s="507"/>
      <c r="Q32" s="507"/>
    </row>
    <row r="33" spans="1:17" ht="15.75" customHeight="1">
      <c r="A33" s="509"/>
      <c r="B33" s="512"/>
      <c r="C33" s="30" t="s">
        <v>29</v>
      </c>
      <c r="D33" s="79">
        <f>'Evidenţa doc. difuzate-conţinut'!Y44</f>
        <v>0</v>
      </c>
      <c r="E33" s="114">
        <f>'Evidenţa doc. difuzate-conţinut'!Y45</f>
        <v>0</v>
      </c>
      <c r="F33" s="79">
        <f>'Evidenţa doc. difuzate-conţinut'!Y46</f>
        <v>0</v>
      </c>
      <c r="G33" s="126"/>
      <c r="H33" s="34"/>
      <c r="I33" s="507"/>
      <c r="J33" s="507"/>
      <c r="K33" s="507"/>
      <c r="L33" s="507"/>
      <c r="M33" s="507"/>
      <c r="N33" s="507"/>
      <c r="O33" s="507"/>
      <c r="P33" s="507"/>
      <c r="Q33" s="507"/>
    </row>
    <row r="34" spans="1:17" ht="15.75" customHeight="1">
      <c r="A34" s="509"/>
      <c r="B34" s="512"/>
      <c r="C34" s="30" t="s">
        <v>55</v>
      </c>
      <c r="D34" s="79">
        <f>'Evidenţa doc. difuzate-conţinut'!Z44</f>
        <v>0</v>
      </c>
      <c r="E34" s="112">
        <f>'Evidenţa doc. difuzate-conţinut'!Z45</f>
        <v>0</v>
      </c>
      <c r="F34" s="79">
        <f>'Evidenţa doc. difuzate-conţinut'!Z46</f>
        <v>0</v>
      </c>
      <c r="G34" s="126"/>
      <c r="H34" s="34"/>
      <c r="I34" s="507"/>
      <c r="J34" s="507"/>
      <c r="K34" s="507"/>
      <c r="L34" s="507"/>
      <c r="M34" s="507"/>
      <c r="N34" s="507"/>
      <c r="O34" s="507"/>
      <c r="P34" s="507"/>
      <c r="Q34" s="507"/>
    </row>
    <row r="35" spans="1:17" ht="15.75" customHeight="1">
      <c r="A35" s="509"/>
      <c r="B35" s="512"/>
      <c r="C35" s="30" t="s">
        <v>56</v>
      </c>
      <c r="D35" s="79">
        <f>'Evidenţa doc. difuzate-conţinut'!AA44</f>
        <v>0</v>
      </c>
      <c r="E35" s="112">
        <f>'Evidenţa doc. difuzate-conţinut'!AA45</f>
        <v>0</v>
      </c>
      <c r="F35" s="79">
        <f>'Evidenţa doc. difuzate-conţinut'!AA46</f>
        <v>0</v>
      </c>
      <c r="G35" s="126"/>
      <c r="H35" s="34"/>
      <c r="I35" s="507"/>
      <c r="J35" s="507"/>
      <c r="K35" s="507"/>
      <c r="L35" s="507"/>
      <c r="M35" s="507"/>
      <c r="N35" s="507"/>
      <c r="O35" s="507"/>
      <c r="P35" s="507"/>
      <c r="Q35" s="507"/>
    </row>
    <row r="36" spans="1:17" ht="15" customHeight="1">
      <c r="A36" s="509"/>
      <c r="B36" s="512"/>
      <c r="C36" s="30" t="s">
        <v>57</v>
      </c>
      <c r="D36" s="79">
        <f>'Evidenţa doc. difuzate-conţinut'!AB44</f>
        <v>0</v>
      </c>
      <c r="E36" s="112">
        <f>'Evidenţa doc. difuzate-conţinut'!AB45</f>
        <v>0</v>
      </c>
      <c r="F36" s="79">
        <f>'Evidenţa doc. difuzate-conţinut'!AB46</f>
        <v>0</v>
      </c>
      <c r="G36" s="126"/>
      <c r="H36" s="34"/>
      <c r="I36" s="507"/>
      <c r="J36" s="507"/>
      <c r="K36" s="507"/>
      <c r="L36" s="507"/>
      <c r="M36" s="507"/>
      <c r="N36" s="507"/>
      <c r="O36" s="507"/>
      <c r="P36" s="507"/>
      <c r="Q36" s="507"/>
    </row>
    <row r="37" spans="1:17" ht="12.75" customHeight="1">
      <c r="A37" s="509"/>
      <c r="B37" s="512"/>
      <c r="C37" s="30" t="s">
        <v>58</v>
      </c>
      <c r="D37" s="79">
        <f>'Evidenţa doc. difuzate-conţinut'!AC44</f>
        <v>0</v>
      </c>
      <c r="E37" s="112">
        <f>'Evidenţa doc. difuzate-conţinut'!AC45</f>
        <v>0</v>
      </c>
      <c r="F37" s="79">
        <f>'Evidenţa doc. difuzate-conţinut'!AC46</f>
        <v>0</v>
      </c>
      <c r="G37" s="126"/>
      <c r="H37" s="34"/>
      <c r="I37" s="507"/>
      <c r="J37" s="507"/>
      <c r="K37" s="507"/>
      <c r="L37" s="507"/>
      <c r="M37" s="507"/>
      <c r="N37" s="507"/>
      <c r="O37" s="507"/>
      <c r="P37" s="507"/>
      <c r="Q37" s="507"/>
    </row>
    <row r="38" spans="1:17" ht="15" customHeight="1">
      <c r="A38" s="509"/>
      <c r="B38" s="512"/>
      <c r="C38" s="30" t="s">
        <v>108</v>
      </c>
      <c r="D38" s="79">
        <f>'Evidenţa doc. difuzate-conţinut'!AD44</f>
        <v>0</v>
      </c>
      <c r="E38" s="114">
        <f>'Evidenţa doc. difuzate-conţinut'!AD45</f>
        <v>0</v>
      </c>
      <c r="F38" s="79">
        <f>'Evidenţa doc. difuzate-conţinut'!AD46</f>
        <v>0</v>
      </c>
      <c r="G38" s="126"/>
      <c r="H38" s="34"/>
      <c r="I38" s="507"/>
      <c r="J38" s="507"/>
      <c r="K38" s="507"/>
      <c r="L38" s="507"/>
      <c r="M38" s="507"/>
      <c r="N38" s="507"/>
      <c r="O38" s="507"/>
      <c r="P38" s="507"/>
      <c r="Q38" s="507"/>
    </row>
    <row r="39" spans="1:17" ht="15.75" thickBot="1">
      <c r="A39" s="510"/>
      <c r="B39" s="513"/>
      <c r="C39" s="31" t="s">
        <v>234</v>
      </c>
      <c r="D39" s="80">
        <f>'Evidenţa doc. difuzate-conţinut'!AE44</f>
        <v>0</v>
      </c>
      <c r="E39" s="115">
        <f>'Evidenţa doc. difuzate-conţinut'!AE45</f>
        <v>0</v>
      </c>
      <c r="F39" s="80">
        <f>'Evidenţa doc. difuzate-conţinut'!AE46</f>
        <v>0</v>
      </c>
      <c r="G39" s="127"/>
      <c r="H39" s="34"/>
      <c r="I39" s="507"/>
      <c r="J39" s="507"/>
      <c r="K39" s="507"/>
      <c r="L39" s="507"/>
      <c r="M39" s="507"/>
      <c r="N39" s="507"/>
      <c r="O39" s="507"/>
      <c r="P39" s="507"/>
      <c r="Q39" s="507"/>
    </row>
    <row r="40" spans="1:8" ht="15">
      <c r="A40" s="39"/>
      <c r="B40" s="35"/>
      <c r="C40" s="33"/>
      <c r="D40" s="32"/>
      <c r="E40" s="32"/>
      <c r="F40" s="32"/>
      <c r="G40" s="32"/>
      <c r="H40" s="34"/>
    </row>
    <row r="41" spans="2:18" ht="15">
      <c r="B41" s="86" t="s">
        <v>224</v>
      </c>
      <c r="C41" s="86"/>
      <c r="D41" s="86"/>
      <c r="E41" s="86"/>
      <c r="F41" s="86"/>
      <c r="G41" s="86"/>
      <c r="H41" s="86"/>
      <c r="R41" s="86"/>
    </row>
  </sheetData>
  <sheetProtection password="ED52" sheet="1"/>
  <mergeCells count="45">
    <mergeCell ref="I29:M29"/>
    <mergeCell ref="J11:J18"/>
    <mergeCell ref="A3:C3"/>
    <mergeCell ref="J2:M2"/>
    <mergeCell ref="O2:P2"/>
    <mergeCell ref="I31:Q39"/>
    <mergeCell ref="A11:A39"/>
    <mergeCell ref="B11:B31"/>
    <mergeCell ref="B32:B39"/>
    <mergeCell ref="K19:L20"/>
    <mergeCell ref="N7:O7"/>
    <mergeCell ref="D8:D10"/>
    <mergeCell ref="O8:O10"/>
    <mergeCell ref="J19:J23"/>
    <mergeCell ref="I11:I23"/>
    <mergeCell ref="K14:M14"/>
    <mergeCell ref="D7:E7"/>
    <mergeCell ref="F7:G7"/>
    <mergeCell ref="N8:N10"/>
    <mergeCell ref="P7:Q7"/>
    <mergeCell ref="P8:P10"/>
    <mergeCell ref="Q8:Q10"/>
    <mergeCell ref="K21:L22"/>
    <mergeCell ref="K15:L16"/>
    <mergeCell ref="A1:C1"/>
    <mergeCell ref="I4:Q4"/>
    <mergeCell ref="K11:M11"/>
    <mergeCell ref="K12:M12"/>
    <mergeCell ref="E8:E10"/>
    <mergeCell ref="A5:G5"/>
    <mergeCell ref="A7:C10"/>
    <mergeCell ref="I28:M28"/>
    <mergeCell ref="K13:M13"/>
    <mergeCell ref="J24:J25"/>
    <mergeCell ref="J26:J27"/>
    <mergeCell ref="I24:I27"/>
    <mergeCell ref="K23:M23"/>
    <mergeCell ref="I7:M10"/>
    <mergeCell ref="K26:M26"/>
    <mergeCell ref="K24:M24"/>
    <mergeCell ref="K25:M25"/>
    <mergeCell ref="K27:M27"/>
    <mergeCell ref="K17:L18"/>
    <mergeCell ref="F8:F10"/>
    <mergeCell ref="G8:G10"/>
  </mergeCells>
  <printOptions/>
  <pageMargins left="0.78" right="0.14" top="0.25" bottom="0.23" header="0.12" footer="0.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zoomScalePageLayoutView="0" workbookViewId="0" topLeftCell="A38">
      <selection activeCell="D19" sqref="D19"/>
    </sheetView>
  </sheetViews>
  <sheetFormatPr defaultColWidth="8.88671875" defaultRowHeight="12.75" customHeight="1"/>
  <cols>
    <col min="1" max="1" width="2.10546875" style="3" customWidth="1"/>
    <col min="2" max="2" width="3.88671875" style="3" customWidth="1"/>
    <col min="3" max="3" width="8.88671875" style="3" customWidth="1"/>
    <col min="4" max="7" width="7.77734375" style="3" customWidth="1"/>
    <col min="8" max="8" width="2.4453125" style="3" customWidth="1"/>
    <col min="9" max="10" width="2.10546875" style="3" customWidth="1"/>
    <col min="11" max="11" width="4.10546875" style="3" customWidth="1"/>
    <col min="12" max="12" width="10.5546875" style="3" customWidth="1"/>
    <col min="13" max="16" width="7.77734375" style="3" customWidth="1"/>
    <col min="17" max="16384" width="8.88671875" style="3" customWidth="1"/>
  </cols>
  <sheetData>
    <row r="1" spans="1:16" ht="12.75" customHeight="1">
      <c r="A1" s="590" t="s">
        <v>129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</row>
    <row r="2" ht="6.75" customHeight="1"/>
    <row r="3" spans="1:16" ht="12.75" customHeight="1">
      <c r="A3" s="591" t="s">
        <v>127</v>
      </c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</row>
    <row r="4" spans="1:16" ht="12.75" customHeight="1">
      <c r="A4" s="592" t="s">
        <v>128</v>
      </c>
      <c r="B4" s="592"/>
      <c r="C4" s="592"/>
      <c r="D4" s="592"/>
      <c r="E4" s="592"/>
      <c r="F4" s="592"/>
      <c r="G4" s="592"/>
      <c r="H4" s="592"/>
      <c r="I4" s="592"/>
      <c r="J4" s="592"/>
      <c r="K4" s="592"/>
      <c r="L4" s="592"/>
      <c r="M4" s="592"/>
      <c r="N4" s="592"/>
      <c r="O4" s="592"/>
      <c r="P4" s="592"/>
    </row>
    <row r="5" ht="3.75" customHeight="1" thickBot="1"/>
    <row r="6" spans="1:16" ht="12.75" customHeight="1" thickBot="1">
      <c r="A6" s="593" t="s">
        <v>0</v>
      </c>
      <c r="B6" s="594"/>
      <c r="C6" s="595"/>
      <c r="D6" s="600" t="s">
        <v>86</v>
      </c>
      <c r="E6" s="601"/>
      <c r="F6" s="600" t="s">
        <v>87</v>
      </c>
      <c r="G6" s="601"/>
      <c r="I6" s="602" t="s">
        <v>100</v>
      </c>
      <c r="J6" s="544"/>
      <c r="K6" s="544"/>
      <c r="L6" s="545"/>
      <c r="M6" s="552" t="s">
        <v>86</v>
      </c>
      <c r="N6" s="553"/>
      <c r="O6" s="552" t="s">
        <v>87</v>
      </c>
      <c r="P6" s="553"/>
    </row>
    <row r="7" spans="1:16" ht="12.75" customHeight="1">
      <c r="A7" s="596"/>
      <c r="B7" s="597"/>
      <c r="C7" s="598"/>
      <c r="D7" s="574" t="s">
        <v>124</v>
      </c>
      <c r="E7" s="574" t="s">
        <v>123</v>
      </c>
      <c r="F7" s="574" t="s">
        <v>124</v>
      </c>
      <c r="G7" s="574" t="s">
        <v>123</v>
      </c>
      <c r="I7" s="546"/>
      <c r="J7" s="547"/>
      <c r="K7" s="547"/>
      <c r="L7" s="548"/>
      <c r="M7" s="574" t="s">
        <v>124</v>
      </c>
      <c r="N7" s="574" t="s">
        <v>123</v>
      </c>
      <c r="O7" s="574" t="s">
        <v>124</v>
      </c>
      <c r="P7" s="574" t="s">
        <v>123</v>
      </c>
    </row>
    <row r="8" spans="1:16" ht="12.75" customHeight="1" thickBot="1">
      <c r="A8" s="569"/>
      <c r="B8" s="570"/>
      <c r="C8" s="599"/>
      <c r="D8" s="575"/>
      <c r="E8" s="575"/>
      <c r="F8" s="575"/>
      <c r="G8" s="575"/>
      <c r="I8" s="549"/>
      <c r="J8" s="550"/>
      <c r="K8" s="550"/>
      <c r="L8" s="551"/>
      <c r="M8" s="575"/>
      <c r="N8" s="575"/>
      <c r="O8" s="575"/>
      <c r="P8" s="575"/>
    </row>
    <row r="9" spans="1:16" ht="12.75" customHeight="1" thickBot="1">
      <c r="A9" s="584" t="s">
        <v>6</v>
      </c>
      <c r="B9" s="585"/>
      <c r="C9" s="586"/>
      <c r="D9" s="4"/>
      <c r="E9" s="4"/>
      <c r="F9" s="4"/>
      <c r="G9" s="4"/>
      <c r="I9" s="514" t="s">
        <v>101</v>
      </c>
      <c r="J9" s="515"/>
      <c r="K9" s="515"/>
      <c r="L9" s="516"/>
      <c r="M9" s="5"/>
      <c r="N9" s="5"/>
      <c r="O9" s="5"/>
      <c r="P9" s="5"/>
    </row>
    <row r="10" spans="1:16" ht="12.75" customHeight="1" thickBot="1">
      <c r="A10" s="584" t="s">
        <v>7</v>
      </c>
      <c r="B10" s="585"/>
      <c r="C10" s="586"/>
      <c r="D10" s="4"/>
      <c r="E10" s="4"/>
      <c r="F10" s="4"/>
      <c r="G10" s="4"/>
      <c r="I10" s="519" t="s">
        <v>102</v>
      </c>
      <c r="J10" s="536"/>
      <c r="K10" s="536"/>
      <c r="L10" s="520"/>
      <c r="M10" s="517"/>
      <c r="N10" s="517"/>
      <c r="O10" s="517"/>
      <c r="P10" s="517"/>
    </row>
    <row r="11" spans="1:16" ht="12.75" customHeight="1" thickBot="1">
      <c r="A11" s="578" t="s">
        <v>7</v>
      </c>
      <c r="B11" s="578" t="s">
        <v>1</v>
      </c>
      <c r="C11" s="588" t="s">
        <v>8</v>
      </c>
      <c r="D11" s="574"/>
      <c r="E11" s="574"/>
      <c r="F11" s="574"/>
      <c r="G11" s="574"/>
      <c r="I11" s="521"/>
      <c r="J11" s="540"/>
      <c r="K11" s="540"/>
      <c r="L11" s="522"/>
      <c r="M11" s="518"/>
      <c r="N11" s="518"/>
      <c r="O11" s="518"/>
      <c r="P11" s="518"/>
    </row>
    <row r="12" spans="1:16" ht="12.75" customHeight="1" thickBot="1">
      <c r="A12" s="580"/>
      <c r="B12" s="580"/>
      <c r="C12" s="589"/>
      <c r="D12" s="575"/>
      <c r="E12" s="575"/>
      <c r="F12" s="575"/>
      <c r="G12" s="575"/>
      <c r="I12" s="571" t="s">
        <v>103</v>
      </c>
      <c r="J12" s="571" t="s">
        <v>52</v>
      </c>
      <c r="K12" s="514" t="s">
        <v>70</v>
      </c>
      <c r="L12" s="583"/>
      <c r="M12" s="5"/>
      <c r="N12" s="5"/>
      <c r="O12" s="5"/>
      <c r="P12" s="5"/>
    </row>
    <row r="13" spans="1:16" ht="25.5" customHeight="1" thickBot="1">
      <c r="A13" s="580"/>
      <c r="B13" s="580"/>
      <c r="C13" s="4" t="s">
        <v>9</v>
      </c>
      <c r="D13" s="4"/>
      <c r="E13" s="4"/>
      <c r="F13" s="4"/>
      <c r="G13" s="4"/>
      <c r="I13" s="581"/>
      <c r="J13" s="581"/>
      <c r="K13" s="514" t="s">
        <v>69</v>
      </c>
      <c r="L13" s="516"/>
      <c r="M13" s="5"/>
      <c r="N13" s="5"/>
      <c r="O13" s="5"/>
      <c r="P13" s="5"/>
    </row>
    <row r="14" spans="1:16" ht="12.75" customHeight="1" thickBot="1">
      <c r="A14" s="580"/>
      <c r="B14" s="580"/>
      <c r="C14" s="4" t="s">
        <v>10</v>
      </c>
      <c r="D14" s="4"/>
      <c r="E14" s="4"/>
      <c r="F14" s="4"/>
      <c r="G14" s="4"/>
      <c r="I14" s="581"/>
      <c r="J14" s="581"/>
      <c r="K14" s="514" t="s">
        <v>68</v>
      </c>
      <c r="L14" s="516"/>
      <c r="M14" s="5"/>
      <c r="N14" s="5"/>
      <c r="O14" s="5"/>
      <c r="P14" s="5"/>
    </row>
    <row r="15" spans="1:16" ht="12.75" customHeight="1" thickBot="1">
      <c r="A15" s="580"/>
      <c r="B15" s="580"/>
      <c r="C15" s="4" t="s">
        <v>11</v>
      </c>
      <c r="D15" s="4"/>
      <c r="E15" s="4"/>
      <c r="F15" s="4"/>
      <c r="G15" s="4"/>
      <c r="I15" s="581"/>
      <c r="J15" s="581"/>
      <c r="K15" s="514" t="s">
        <v>67</v>
      </c>
      <c r="L15" s="516"/>
      <c r="M15" s="5"/>
      <c r="N15" s="5"/>
      <c r="O15" s="5"/>
      <c r="P15" s="5"/>
    </row>
    <row r="16" spans="1:16" ht="12.75" customHeight="1" thickBot="1">
      <c r="A16" s="580"/>
      <c r="B16" s="580"/>
      <c r="C16" s="4" t="s">
        <v>12</v>
      </c>
      <c r="D16" s="4"/>
      <c r="E16" s="4"/>
      <c r="F16" s="4"/>
      <c r="G16" s="4"/>
      <c r="I16" s="581"/>
      <c r="J16" s="581"/>
      <c r="K16" s="514" t="s">
        <v>66</v>
      </c>
      <c r="L16" s="516"/>
      <c r="M16" s="5"/>
      <c r="N16" s="5"/>
      <c r="O16" s="5"/>
      <c r="P16" s="5"/>
    </row>
    <row r="17" spans="1:16" ht="12.75" customHeight="1" thickBot="1">
      <c r="A17" s="580"/>
      <c r="B17" s="580"/>
      <c r="C17" s="17" t="s">
        <v>13</v>
      </c>
      <c r="D17" s="4"/>
      <c r="E17" s="4"/>
      <c r="F17" s="4"/>
      <c r="G17" s="4"/>
      <c r="I17" s="581"/>
      <c r="J17" s="581"/>
      <c r="K17" s="517" t="s">
        <v>104</v>
      </c>
      <c r="L17" s="5" t="s">
        <v>64</v>
      </c>
      <c r="M17" s="5"/>
      <c r="N17" s="5"/>
      <c r="O17" s="5"/>
      <c r="P17" s="5"/>
    </row>
    <row r="18" spans="1:16" ht="12.75" customHeight="1" thickBot="1">
      <c r="A18" s="580"/>
      <c r="B18" s="587"/>
      <c r="C18" s="18" t="s">
        <v>14</v>
      </c>
      <c r="D18" s="4"/>
      <c r="E18" s="4"/>
      <c r="F18" s="4"/>
      <c r="G18" s="4"/>
      <c r="I18" s="581"/>
      <c r="J18" s="581"/>
      <c r="K18" s="518"/>
      <c r="L18" s="5" t="s">
        <v>105</v>
      </c>
      <c r="M18" s="5"/>
      <c r="N18" s="5"/>
      <c r="O18" s="5"/>
      <c r="P18" s="5"/>
    </row>
    <row r="19" spans="1:16" ht="12.75" customHeight="1" thickBot="1">
      <c r="A19" s="580"/>
      <c r="B19" s="587"/>
      <c r="C19" s="19" t="s">
        <v>15</v>
      </c>
      <c r="D19" s="4"/>
      <c r="E19" s="4"/>
      <c r="F19" s="4"/>
      <c r="G19" s="4"/>
      <c r="I19" s="581"/>
      <c r="J19" s="581"/>
      <c r="K19" s="514" t="s">
        <v>106</v>
      </c>
      <c r="L19" s="516"/>
      <c r="M19" s="5"/>
      <c r="N19" s="5"/>
      <c r="O19" s="5"/>
      <c r="P19" s="5"/>
    </row>
    <row r="20" spans="1:16" ht="12.75" customHeight="1" thickBot="1">
      <c r="A20" s="580"/>
      <c r="B20" s="587"/>
      <c r="C20" s="19" t="s">
        <v>142</v>
      </c>
      <c r="D20" s="4"/>
      <c r="E20" s="4"/>
      <c r="F20" s="4"/>
      <c r="G20" s="4"/>
      <c r="I20" s="581"/>
      <c r="J20" s="581"/>
      <c r="K20" s="517" t="s">
        <v>61</v>
      </c>
      <c r="L20" s="5" t="s">
        <v>107</v>
      </c>
      <c r="M20" s="5"/>
      <c r="N20" s="5"/>
      <c r="O20" s="5"/>
      <c r="P20" s="5"/>
    </row>
    <row r="21" spans="1:16" ht="24.75" customHeight="1" thickBot="1">
      <c r="A21" s="580"/>
      <c r="B21" s="580"/>
      <c r="C21" s="4" t="s">
        <v>16</v>
      </c>
      <c r="D21" s="4"/>
      <c r="E21" s="4"/>
      <c r="F21" s="4"/>
      <c r="G21" s="4"/>
      <c r="I21" s="581"/>
      <c r="J21" s="581"/>
      <c r="K21" s="518"/>
      <c r="L21" s="5" t="s">
        <v>62</v>
      </c>
      <c r="M21" s="5"/>
      <c r="N21" s="5"/>
      <c r="O21" s="5"/>
      <c r="P21" s="5"/>
    </row>
    <row r="22" spans="1:16" ht="12.75" customHeight="1" thickBot="1">
      <c r="A22" s="580"/>
      <c r="B22" s="580"/>
      <c r="C22" s="4" t="s">
        <v>17</v>
      </c>
      <c r="D22" s="4"/>
      <c r="E22" s="4"/>
      <c r="F22" s="4"/>
      <c r="G22" s="4"/>
      <c r="I22" s="581"/>
      <c r="J22" s="582"/>
      <c r="K22" s="514" t="s">
        <v>60</v>
      </c>
      <c r="L22" s="516"/>
      <c r="M22" s="5"/>
      <c r="N22" s="5"/>
      <c r="O22" s="5"/>
      <c r="P22" s="5"/>
    </row>
    <row r="23" spans="1:16" ht="12.75" customHeight="1" thickBot="1">
      <c r="A23" s="580"/>
      <c r="B23" s="579"/>
      <c r="C23" s="4" t="s">
        <v>18</v>
      </c>
      <c r="D23" s="4"/>
      <c r="E23" s="4"/>
      <c r="F23" s="4"/>
      <c r="G23" s="4"/>
      <c r="I23" s="581"/>
      <c r="J23" s="571" t="s">
        <v>53</v>
      </c>
      <c r="K23" s="514" t="s">
        <v>54</v>
      </c>
      <c r="L23" s="516"/>
      <c r="M23" s="5"/>
      <c r="N23" s="5"/>
      <c r="O23" s="5"/>
      <c r="P23" s="5"/>
    </row>
    <row r="24" spans="1:16" ht="12.75" customHeight="1" thickBot="1">
      <c r="A24" s="580"/>
      <c r="B24" s="578" t="s">
        <v>2</v>
      </c>
      <c r="C24" s="4" t="s">
        <v>19</v>
      </c>
      <c r="D24" s="4"/>
      <c r="E24" s="4"/>
      <c r="F24" s="4"/>
      <c r="G24" s="4"/>
      <c r="I24" s="581"/>
      <c r="J24" s="572"/>
      <c r="K24" s="514" t="s">
        <v>55</v>
      </c>
      <c r="L24" s="516"/>
      <c r="M24" s="5"/>
      <c r="N24" s="5"/>
      <c r="O24" s="5"/>
      <c r="P24" s="5"/>
    </row>
    <row r="25" spans="1:16" ht="12.75" customHeight="1" thickBot="1">
      <c r="A25" s="580"/>
      <c r="B25" s="580"/>
      <c r="C25" s="4" t="s">
        <v>88</v>
      </c>
      <c r="D25" s="4"/>
      <c r="E25" s="4"/>
      <c r="F25" s="4"/>
      <c r="G25" s="4"/>
      <c r="I25" s="581"/>
      <c r="J25" s="572"/>
      <c r="K25" s="514" t="s">
        <v>56</v>
      </c>
      <c r="L25" s="516"/>
      <c r="M25" s="5"/>
      <c r="N25" s="5"/>
      <c r="O25" s="5"/>
      <c r="P25" s="5"/>
    </row>
    <row r="26" spans="1:16" ht="12.75" customHeight="1" thickBot="1">
      <c r="A26" s="580"/>
      <c r="B26" s="580"/>
      <c r="C26" s="4" t="s">
        <v>89</v>
      </c>
      <c r="D26" s="4"/>
      <c r="E26" s="4"/>
      <c r="F26" s="4"/>
      <c r="G26" s="4"/>
      <c r="I26" s="581"/>
      <c r="J26" s="572"/>
      <c r="K26" s="514" t="s">
        <v>57</v>
      </c>
      <c r="L26" s="516"/>
      <c r="M26" s="5"/>
      <c r="N26" s="5"/>
      <c r="O26" s="5"/>
      <c r="P26" s="5"/>
    </row>
    <row r="27" spans="1:16" ht="12.75" customHeight="1" thickBot="1">
      <c r="A27" s="580"/>
      <c r="B27" s="580"/>
      <c r="C27" s="4" t="s">
        <v>90</v>
      </c>
      <c r="D27" s="4"/>
      <c r="E27" s="4"/>
      <c r="F27" s="4"/>
      <c r="G27" s="4"/>
      <c r="I27" s="581"/>
      <c r="J27" s="572"/>
      <c r="K27" s="514" t="s">
        <v>58</v>
      </c>
      <c r="L27" s="516"/>
      <c r="M27" s="5"/>
      <c r="N27" s="5"/>
      <c r="O27" s="5"/>
      <c r="P27" s="5"/>
    </row>
    <row r="28" spans="1:16" ht="12.75" customHeight="1" thickBot="1">
      <c r="A28" s="580"/>
      <c r="B28" s="579"/>
      <c r="C28" s="4" t="s">
        <v>23</v>
      </c>
      <c r="D28" s="4"/>
      <c r="E28" s="4"/>
      <c r="F28" s="4"/>
      <c r="G28" s="4"/>
      <c r="I28" s="581"/>
      <c r="J28" s="572"/>
      <c r="K28" s="514" t="s">
        <v>108</v>
      </c>
      <c r="L28" s="516"/>
      <c r="M28" s="5"/>
      <c r="N28" s="5"/>
      <c r="O28" s="5"/>
      <c r="P28" s="5"/>
    </row>
    <row r="29" spans="1:16" ht="12.75" customHeight="1" thickBot="1">
      <c r="A29" s="580"/>
      <c r="B29" s="578" t="s">
        <v>3</v>
      </c>
      <c r="C29" s="574" t="s">
        <v>24</v>
      </c>
      <c r="D29" s="574"/>
      <c r="E29" s="574"/>
      <c r="F29" s="574"/>
      <c r="G29" s="574"/>
      <c r="I29" s="581"/>
      <c r="J29" s="573"/>
      <c r="K29" s="514" t="s">
        <v>59</v>
      </c>
      <c r="L29" s="516"/>
      <c r="M29" s="5"/>
      <c r="N29" s="5"/>
      <c r="O29" s="5"/>
      <c r="P29" s="5"/>
    </row>
    <row r="30" spans="1:16" ht="12.75" customHeight="1" thickBot="1">
      <c r="A30" s="580"/>
      <c r="B30" s="580"/>
      <c r="C30" s="575"/>
      <c r="D30" s="575"/>
      <c r="E30" s="575"/>
      <c r="F30" s="575"/>
      <c r="G30" s="575"/>
      <c r="I30" s="581"/>
      <c r="J30" s="571" t="s">
        <v>109</v>
      </c>
      <c r="K30" s="514">
        <v>0</v>
      </c>
      <c r="L30" s="516"/>
      <c r="M30" s="5"/>
      <c r="N30" s="5"/>
      <c r="O30" s="5"/>
      <c r="P30" s="5"/>
    </row>
    <row r="31" spans="1:16" ht="12.75" customHeight="1" thickBot="1">
      <c r="A31" s="580"/>
      <c r="B31" s="580"/>
      <c r="C31" s="574" t="s">
        <v>25</v>
      </c>
      <c r="D31" s="574"/>
      <c r="E31" s="574"/>
      <c r="F31" s="574"/>
      <c r="G31" s="574"/>
      <c r="I31" s="581"/>
      <c r="J31" s="572"/>
      <c r="K31" s="514">
        <v>1</v>
      </c>
      <c r="L31" s="516"/>
      <c r="M31" s="5"/>
      <c r="N31" s="5"/>
      <c r="O31" s="5"/>
      <c r="P31" s="5"/>
    </row>
    <row r="32" spans="1:16" ht="15" customHeight="1" thickBot="1">
      <c r="A32" s="580"/>
      <c r="B32" s="579"/>
      <c r="C32" s="575"/>
      <c r="D32" s="575"/>
      <c r="E32" s="575"/>
      <c r="F32" s="575"/>
      <c r="G32" s="575"/>
      <c r="I32" s="581"/>
      <c r="J32" s="572"/>
      <c r="K32" s="514">
        <v>2</v>
      </c>
      <c r="L32" s="516"/>
      <c r="M32" s="5"/>
      <c r="N32" s="5"/>
      <c r="O32" s="5"/>
      <c r="P32" s="5"/>
    </row>
    <row r="33" spans="1:16" ht="12.75" customHeight="1" thickBot="1">
      <c r="A33" s="580"/>
      <c r="B33" s="578" t="s">
        <v>4</v>
      </c>
      <c r="C33" s="4" t="s">
        <v>91</v>
      </c>
      <c r="D33" s="4"/>
      <c r="E33" s="4"/>
      <c r="F33" s="4"/>
      <c r="G33" s="4"/>
      <c r="I33" s="581"/>
      <c r="J33" s="572"/>
      <c r="K33" s="514" t="s">
        <v>139</v>
      </c>
      <c r="L33" s="516"/>
      <c r="M33" s="5"/>
      <c r="N33" s="5"/>
      <c r="O33" s="5"/>
      <c r="P33" s="5"/>
    </row>
    <row r="34" spans="1:16" ht="15" customHeight="1" thickBot="1">
      <c r="A34" s="579"/>
      <c r="B34" s="579"/>
      <c r="C34" s="4" t="s">
        <v>92</v>
      </c>
      <c r="D34" s="4"/>
      <c r="E34" s="4"/>
      <c r="F34" s="4"/>
      <c r="G34" s="4"/>
      <c r="I34" s="581"/>
      <c r="J34" s="572"/>
      <c r="K34" s="514">
        <v>33</v>
      </c>
      <c r="L34" s="516"/>
      <c r="M34" s="5"/>
      <c r="N34" s="5"/>
      <c r="O34" s="5"/>
      <c r="P34" s="5"/>
    </row>
    <row r="35" spans="1:16" ht="12.75" customHeight="1" thickBot="1">
      <c r="A35" s="15"/>
      <c r="B35" s="15"/>
      <c r="C35" s="16"/>
      <c r="D35" s="16"/>
      <c r="E35" s="16"/>
      <c r="F35" s="16"/>
      <c r="G35" s="16"/>
      <c r="I35" s="581"/>
      <c r="J35" s="572"/>
      <c r="K35" s="514" t="s">
        <v>40</v>
      </c>
      <c r="L35" s="516"/>
      <c r="M35" s="5"/>
      <c r="N35" s="5"/>
      <c r="O35" s="5"/>
      <c r="P35" s="5"/>
    </row>
    <row r="36" spans="1:16" ht="12.75" customHeight="1" thickBot="1">
      <c r="A36" s="6"/>
      <c r="I36" s="581"/>
      <c r="J36" s="572"/>
      <c r="K36" s="514">
        <v>37</v>
      </c>
      <c r="L36" s="516"/>
      <c r="M36" s="5"/>
      <c r="N36" s="5"/>
      <c r="O36" s="5"/>
      <c r="P36" s="5"/>
    </row>
    <row r="37" spans="1:16" ht="12.75" customHeight="1" thickBot="1">
      <c r="A37" s="569" t="s">
        <v>93</v>
      </c>
      <c r="B37" s="570"/>
      <c r="C37" s="570"/>
      <c r="D37" s="570"/>
      <c r="E37" s="570"/>
      <c r="F37" s="570"/>
      <c r="G37" s="570"/>
      <c r="I37" s="581"/>
      <c r="J37" s="572"/>
      <c r="K37" s="514">
        <v>39</v>
      </c>
      <c r="L37" s="516"/>
      <c r="M37" s="5"/>
      <c r="N37" s="5"/>
      <c r="O37" s="5"/>
      <c r="P37" s="5"/>
    </row>
    <row r="38" spans="1:16" ht="12.75" customHeight="1" thickBot="1">
      <c r="A38" s="557" t="s">
        <v>94</v>
      </c>
      <c r="B38" s="558"/>
      <c r="C38" s="558"/>
      <c r="D38" s="559"/>
      <c r="E38" s="532" t="s">
        <v>95</v>
      </c>
      <c r="F38" s="532" t="s">
        <v>96</v>
      </c>
      <c r="G38" s="534" t="s">
        <v>97</v>
      </c>
      <c r="I38" s="581"/>
      <c r="J38" s="572"/>
      <c r="K38" s="514" t="s">
        <v>43</v>
      </c>
      <c r="L38" s="516"/>
      <c r="M38" s="5"/>
      <c r="N38" s="5"/>
      <c r="O38" s="5"/>
      <c r="P38" s="5"/>
    </row>
    <row r="39" spans="1:16" ht="12.75" customHeight="1" thickBot="1">
      <c r="A39" s="566"/>
      <c r="B39" s="567"/>
      <c r="C39" s="567"/>
      <c r="D39" s="568"/>
      <c r="E39" s="576"/>
      <c r="F39" s="576"/>
      <c r="G39" s="577"/>
      <c r="I39" s="581"/>
      <c r="J39" s="572"/>
      <c r="K39" s="514" t="s">
        <v>44</v>
      </c>
      <c r="L39" s="516"/>
      <c r="M39" s="5"/>
      <c r="N39" s="5"/>
      <c r="O39" s="5"/>
      <c r="P39" s="5"/>
    </row>
    <row r="40" spans="1:16" ht="12.75" customHeight="1" thickBot="1">
      <c r="A40" s="566"/>
      <c r="B40" s="567"/>
      <c r="C40" s="567"/>
      <c r="D40" s="568"/>
      <c r="E40" s="576"/>
      <c r="F40" s="576"/>
      <c r="G40" s="577"/>
      <c r="I40" s="581"/>
      <c r="J40" s="572"/>
      <c r="K40" s="514">
        <v>61</v>
      </c>
      <c r="L40" s="516"/>
      <c r="M40" s="5"/>
      <c r="N40" s="5"/>
      <c r="O40" s="5"/>
      <c r="P40" s="5"/>
    </row>
    <row r="41" spans="1:16" ht="12.75" customHeight="1" thickBot="1">
      <c r="A41" s="560"/>
      <c r="B41" s="561"/>
      <c r="C41" s="561"/>
      <c r="D41" s="562"/>
      <c r="E41" s="533"/>
      <c r="F41" s="533"/>
      <c r="G41" s="535"/>
      <c r="I41" s="581"/>
      <c r="J41" s="572"/>
      <c r="K41" s="514" t="s">
        <v>46</v>
      </c>
      <c r="L41" s="516"/>
      <c r="M41" s="5"/>
      <c r="N41" s="5"/>
      <c r="O41" s="5"/>
      <c r="P41" s="5"/>
    </row>
    <row r="42" spans="1:16" ht="12.75" customHeight="1" thickBot="1">
      <c r="A42" s="563">
        <v>0</v>
      </c>
      <c r="B42" s="564"/>
      <c r="C42" s="564"/>
      <c r="D42" s="565"/>
      <c r="E42" s="11"/>
      <c r="F42" s="11"/>
      <c r="G42" s="12"/>
      <c r="I42" s="581"/>
      <c r="J42" s="572"/>
      <c r="K42" s="514">
        <v>65</v>
      </c>
      <c r="L42" s="516"/>
      <c r="M42" s="5"/>
      <c r="N42" s="5"/>
      <c r="O42" s="5"/>
      <c r="P42" s="5"/>
    </row>
    <row r="43" spans="1:16" ht="12.75" customHeight="1" thickBot="1">
      <c r="A43" s="541">
        <v>1</v>
      </c>
      <c r="B43" s="542"/>
      <c r="C43" s="542"/>
      <c r="D43" s="543"/>
      <c r="E43" s="9"/>
      <c r="F43" s="9"/>
      <c r="G43" s="10"/>
      <c r="I43" s="581"/>
      <c r="J43" s="572"/>
      <c r="K43" s="514" t="s">
        <v>140</v>
      </c>
      <c r="L43" s="516"/>
      <c r="M43" s="5"/>
      <c r="N43" s="5"/>
      <c r="O43" s="5"/>
      <c r="P43" s="5"/>
    </row>
    <row r="44" spans="1:16" ht="12.75" customHeight="1" thickBot="1">
      <c r="A44" s="541">
        <v>2</v>
      </c>
      <c r="B44" s="542"/>
      <c r="C44" s="542"/>
      <c r="D44" s="543"/>
      <c r="E44" s="9"/>
      <c r="F44" s="9"/>
      <c r="G44" s="10"/>
      <c r="I44" s="581"/>
      <c r="J44" s="572"/>
      <c r="K44" s="514" t="s">
        <v>48</v>
      </c>
      <c r="L44" s="516"/>
      <c r="M44" s="5"/>
      <c r="N44" s="5"/>
      <c r="O44" s="5"/>
      <c r="P44" s="5"/>
    </row>
    <row r="45" spans="1:16" ht="12.75" customHeight="1" thickBot="1">
      <c r="A45" s="541" t="s">
        <v>139</v>
      </c>
      <c r="B45" s="542"/>
      <c r="C45" s="542"/>
      <c r="D45" s="543"/>
      <c r="E45" s="9"/>
      <c r="F45" s="9"/>
      <c r="G45" s="10"/>
      <c r="I45" s="581"/>
      <c r="J45" s="572"/>
      <c r="K45" s="514" t="s">
        <v>137</v>
      </c>
      <c r="L45" s="516"/>
      <c r="M45" s="5"/>
      <c r="N45" s="5"/>
      <c r="O45" s="5"/>
      <c r="P45" s="5"/>
    </row>
    <row r="46" spans="1:16" ht="12.75" customHeight="1" thickBot="1">
      <c r="A46" s="541">
        <v>33</v>
      </c>
      <c r="B46" s="542"/>
      <c r="C46" s="542"/>
      <c r="D46" s="543"/>
      <c r="E46" s="9"/>
      <c r="F46" s="9"/>
      <c r="G46" s="10"/>
      <c r="I46" s="581"/>
      <c r="J46" s="572"/>
      <c r="K46" s="514" t="s">
        <v>134</v>
      </c>
      <c r="L46" s="516"/>
      <c r="M46" s="5"/>
      <c r="N46" s="5"/>
      <c r="O46" s="5"/>
      <c r="P46" s="5"/>
    </row>
    <row r="47" spans="1:16" ht="12.75" customHeight="1" thickBot="1">
      <c r="A47" s="541" t="s">
        <v>118</v>
      </c>
      <c r="B47" s="542"/>
      <c r="C47" s="542"/>
      <c r="D47" s="543"/>
      <c r="E47" s="9"/>
      <c r="F47" s="9"/>
      <c r="G47" s="10"/>
      <c r="I47" s="581"/>
      <c r="J47" s="572"/>
      <c r="K47" s="514" t="s">
        <v>138</v>
      </c>
      <c r="L47" s="516"/>
      <c r="M47" s="5"/>
      <c r="N47" s="5"/>
      <c r="O47" s="5"/>
      <c r="P47" s="5"/>
    </row>
    <row r="48" spans="1:16" ht="12.75" customHeight="1" thickBot="1">
      <c r="A48" s="541">
        <v>37</v>
      </c>
      <c r="B48" s="542"/>
      <c r="C48" s="542"/>
      <c r="D48" s="543"/>
      <c r="E48" s="9"/>
      <c r="F48" s="9"/>
      <c r="G48" s="10"/>
      <c r="I48" s="581"/>
      <c r="J48" s="572"/>
      <c r="K48" s="514">
        <v>91</v>
      </c>
      <c r="L48" s="516"/>
      <c r="M48" s="5"/>
      <c r="N48" s="5"/>
      <c r="O48" s="5"/>
      <c r="P48" s="5"/>
    </row>
    <row r="49" spans="1:16" ht="12.75" customHeight="1" thickBot="1">
      <c r="A49" s="541">
        <v>39</v>
      </c>
      <c r="B49" s="542"/>
      <c r="C49" s="542"/>
      <c r="D49" s="543"/>
      <c r="E49" s="9"/>
      <c r="F49" s="9"/>
      <c r="G49" s="10"/>
      <c r="I49" s="581"/>
      <c r="J49" s="573"/>
      <c r="K49" s="514" t="s">
        <v>98</v>
      </c>
      <c r="L49" s="516"/>
      <c r="M49" s="5"/>
      <c r="N49" s="5"/>
      <c r="O49" s="5"/>
      <c r="P49" s="5"/>
    </row>
    <row r="50" spans="1:16" ht="12.75" customHeight="1" thickBot="1">
      <c r="A50" s="541" t="s">
        <v>130</v>
      </c>
      <c r="B50" s="542"/>
      <c r="C50" s="542"/>
      <c r="D50" s="543"/>
      <c r="E50" s="9"/>
      <c r="F50" s="9"/>
      <c r="G50" s="10"/>
      <c r="I50" s="582"/>
      <c r="J50" s="514" t="s">
        <v>99</v>
      </c>
      <c r="K50" s="515"/>
      <c r="L50" s="516"/>
      <c r="M50" s="5"/>
      <c r="N50" s="5"/>
      <c r="O50" s="5"/>
      <c r="P50" s="5"/>
    </row>
    <row r="51" spans="1:16" ht="12.75" customHeight="1">
      <c r="A51" s="541" t="s">
        <v>119</v>
      </c>
      <c r="B51" s="542"/>
      <c r="C51" s="542"/>
      <c r="D51" s="543"/>
      <c r="E51" s="9"/>
      <c r="F51" s="9"/>
      <c r="G51" s="10"/>
      <c r="I51" s="519" t="s">
        <v>126</v>
      </c>
      <c r="J51" s="536"/>
      <c r="K51" s="520"/>
      <c r="L51" s="517" t="s">
        <v>84</v>
      </c>
      <c r="M51" s="517"/>
      <c r="N51" s="517"/>
      <c r="O51" s="517"/>
      <c r="P51" s="517"/>
    </row>
    <row r="52" spans="1:16" ht="12.75" customHeight="1" thickBot="1">
      <c r="A52" s="541">
        <v>61</v>
      </c>
      <c r="B52" s="542"/>
      <c r="C52" s="542"/>
      <c r="D52" s="543"/>
      <c r="E52" s="9"/>
      <c r="F52" s="9"/>
      <c r="G52" s="10"/>
      <c r="I52" s="537"/>
      <c r="J52" s="538"/>
      <c r="K52" s="539"/>
      <c r="L52" s="518"/>
      <c r="M52" s="518"/>
      <c r="N52" s="518"/>
      <c r="O52" s="518"/>
      <c r="P52" s="518"/>
    </row>
    <row r="53" spans="1:16" ht="12.75" customHeight="1">
      <c r="A53" s="541" t="s">
        <v>116</v>
      </c>
      <c r="B53" s="542"/>
      <c r="C53" s="542"/>
      <c r="D53" s="543"/>
      <c r="E53" s="9"/>
      <c r="F53" s="9"/>
      <c r="G53" s="10"/>
      <c r="I53" s="537"/>
      <c r="J53" s="538"/>
      <c r="K53" s="539"/>
      <c r="L53" s="517" t="s">
        <v>85</v>
      </c>
      <c r="M53" s="517"/>
      <c r="N53" s="517"/>
      <c r="O53" s="517"/>
      <c r="P53" s="517"/>
    </row>
    <row r="54" spans="1:16" ht="12.75" customHeight="1" thickBot="1">
      <c r="A54" s="541">
        <v>65</v>
      </c>
      <c r="B54" s="542"/>
      <c r="C54" s="542"/>
      <c r="D54" s="543"/>
      <c r="E54" s="9"/>
      <c r="F54" s="9"/>
      <c r="G54" s="10"/>
      <c r="I54" s="521"/>
      <c r="J54" s="540"/>
      <c r="K54" s="522"/>
      <c r="L54" s="518"/>
      <c r="M54" s="518"/>
      <c r="N54" s="518"/>
      <c r="O54" s="518"/>
      <c r="P54" s="518"/>
    </row>
    <row r="55" spans="1:16" ht="12.75" customHeight="1">
      <c r="A55" s="541" t="s">
        <v>140</v>
      </c>
      <c r="B55" s="542"/>
      <c r="C55" s="542"/>
      <c r="D55" s="543"/>
      <c r="E55" s="9"/>
      <c r="F55" s="9"/>
      <c r="G55" s="10"/>
      <c r="I55" s="519" t="s">
        <v>50</v>
      </c>
      <c r="J55" s="536"/>
      <c r="K55" s="520"/>
      <c r="L55" s="517" t="s">
        <v>110</v>
      </c>
      <c r="M55" s="517"/>
      <c r="N55" s="517"/>
      <c r="O55" s="517"/>
      <c r="P55" s="517"/>
    </row>
    <row r="56" spans="1:16" ht="12.75" customHeight="1" thickBot="1">
      <c r="A56" s="541" t="s">
        <v>120</v>
      </c>
      <c r="B56" s="542"/>
      <c r="C56" s="542"/>
      <c r="D56" s="543"/>
      <c r="E56" s="9"/>
      <c r="F56" s="9"/>
      <c r="G56" s="10"/>
      <c r="I56" s="537"/>
      <c r="J56" s="538"/>
      <c r="K56" s="539"/>
      <c r="L56" s="518"/>
      <c r="M56" s="518"/>
      <c r="N56" s="518"/>
      <c r="O56" s="518"/>
      <c r="P56" s="518"/>
    </row>
    <row r="57" spans="1:16" ht="12.75" customHeight="1">
      <c r="A57" s="541" t="s">
        <v>141</v>
      </c>
      <c r="B57" s="542"/>
      <c r="C57" s="542"/>
      <c r="D57" s="543"/>
      <c r="E57" s="9"/>
      <c r="F57" s="9"/>
      <c r="G57" s="10"/>
      <c r="I57" s="537"/>
      <c r="J57" s="538"/>
      <c r="K57" s="539"/>
      <c r="L57" s="517" t="s">
        <v>85</v>
      </c>
      <c r="M57" s="517"/>
      <c r="N57" s="517"/>
      <c r="O57" s="517"/>
      <c r="P57" s="517"/>
    </row>
    <row r="58" spans="1:16" ht="12.75" customHeight="1" thickBot="1">
      <c r="A58" s="541" t="s">
        <v>134</v>
      </c>
      <c r="B58" s="542"/>
      <c r="C58" s="542"/>
      <c r="D58" s="543"/>
      <c r="E58" s="9"/>
      <c r="F58" s="9"/>
      <c r="G58" s="10"/>
      <c r="I58" s="521"/>
      <c r="J58" s="540"/>
      <c r="K58" s="522"/>
      <c r="L58" s="518"/>
      <c r="M58" s="518"/>
      <c r="N58" s="518"/>
      <c r="O58" s="518"/>
      <c r="P58" s="518"/>
    </row>
    <row r="59" spans="1:9" ht="12.75" customHeight="1" thickBot="1">
      <c r="A59" s="541" t="s">
        <v>138</v>
      </c>
      <c r="B59" s="542"/>
      <c r="C59" s="542"/>
      <c r="D59" s="543"/>
      <c r="E59" s="9"/>
      <c r="F59" s="9"/>
      <c r="G59" s="10"/>
      <c r="I59" s="7"/>
    </row>
    <row r="60" spans="1:16" ht="13.5" customHeight="1" thickBot="1">
      <c r="A60" s="541">
        <v>91</v>
      </c>
      <c r="B60" s="542"/>
      <c r="C60" s="542"/>
      <c r="D60" s="543"/>
      <c r="E60" s="9"/>
      <c r="F60" s="9"/>
      <c r="G60" s="10"/>
      <c r="H60" s="544" t="s">
        <v>111</v>
      </c>
      <c r="I60" s="544"/>
      <c r="J60" s="544"/>
      <c r="K60" s="544"/>
      <c r="L60" s="545"/>
      <c r="M60" s="552" t="s">
        <v>86</v>
      </c>
      <c r="N60" s="553"/>
      <c r="O60" s="552" t="s">
        <v>87</v>
      </c>
      <c r="P60" s="553"/>
    </row>
    <row r="61" spans="1:16" ht="13.5" customHeight="1" thickBot="1">
      <c r="A61" s="554" t="s">
        <v>117</v>
      </c>
      <c r="B61" s="555"/>
      <c r="C61" s="555"/>
      <c r="D61" s="556"/>
      <c r="E61" s="13"/>
      <c r="F61" s="13"/>
      <c r="G61" s="14"/>
      <c r="H61" s="546"/>
      <c r="I61" s="547"/>
      <c r="J61" s="547"/>
      <c r="K61" s="547"/>
      <c r="L61" s="548"/>
      <c r="M61" s="517" t="s">
        <v>125</v>
      </c>
      <c r="N61" s="517" t="s">
        <v>123</v>
      </c>
      <c r="O61" s="517" t="s">
        <v>125</v>
      </c>
      <c r="P61" s="517" t="s">
        <v>123</v>
      </c>
    </row>
    <row r="62" spans="1:16" ht="13.5" customHeight="1" thickBot="1">
      <c r="A62" s="557" t="s">
        <v>49</v>
      </c>
      <c r="B62" s="558"/>
      <c r="C62" s="558"/>
      <c r="D62" s="559"/>
      <c r="E62" s="532"/>
      <c r="F62" s="532"/>
      <c r="G62" s="534"/>
      <c r="H62" s="549"/>
      <c r="I62" s="550"/>
      <c r="J62" s="550"/>
      <c r="K62" s="550"/>
      <c r="L62" s="551"/>
      <c r="M62" s="518"/>
      <c r="N62" s="518"/>
      <c r="O62" s="518"/>
      <c r="P62" s="518"/>
    </row>
    <row r="63" spans="1:16" ht="12.75" customHeight="1" thickBot="1">
      <c r="A63" s="560"/>
      <c r="B63" s="561"/>
      <c r="C63" s="561"/>
      <c r="D63" s="562"/>
      <c r="E63" s="533"/>
      <c r="F63" s="533"/>
      <c r="G63" s="535"/>
      <c r="H63" s="519" t="s">
        <v>112</v>
      </c>
      <c r="I63" s="536"/>
      <c r="J63" s="536"/>
      <c r="K63" s="536"/>
      <c r="L63" s="520"/>
      <c r="M63" s="5"/>
      <c r="N63" s="5"/>
      <c r="O63" s="5"/>
      <c r="P63" s="5"/>
    </row>
    <row r="64" spans="1:16" ht="27" customHeight="1" thickBot="1">
      <c r="A64" s="8"/>
      <c r="H64" s="519" t="s">
        <v>121</v>
      </c>
      <c r="I64" s="536"/>
      <c r="J64" s="520"/>
      <c r="K64" s="514" t="s">
        <v>113</v>
      </c>
      <c r="L64" s="516"/>
      <c r="M64" s="5"/>
      <c r="N64" s="5"/>
      <c r="O64" s="5"/>
      <c r="P64" s="5"/>
    </row>
    <row r="65" spans="1:16" ht="13.5" customHeight="1" thickBot="1">
      <c r="A65" s="8"/>
      <c r="H65" s="537"/>
      <c r="I65" s="538"/>
      <c r="J65" s="539"/>
      <c r="K65" s="514" t="s">
        <v>76</v>
      </c>
      <c r="L65" s="516"/>
      <c r="M65" s="5"/>
      <c r="N65" s="5"/>
      <c r="O65" s="5"/>
      <c r="P65" s="5"/>
    </row>
    <row r="66" spans="1:16" ht="24.75" customHeight="1" thickBot="1">
      <c r="A66" s="8"/>
      <c r="H66" s="521"/>
      <c r="I66" s="540"/>
      <c r="J66" s="522"/>
      <c r="K66" s="514" t="s">
        <v>77</v>
      </c>
      <c r="L66" s="516"/>
      <c r="M66" s="5"/>
      <c r="N66" s="5"/>
      <c r="O66" s="5"/>
      <c r="P66" s="5"/>
    </row>
    <row r="67" spans="1:16" ht="12.75" customHeight="1">
      <c r="A67" s="8"/>
      <c r="H67" s="523" t="s">
        <v>122</v>
      </c>
      <c r="I67" s="524"/>
      <c r="J67" s="525"/>
      <c r="K67" s="519" t="s">
        <v>114</v>
      </c>
      <c r="L67" s="520"/>
      <c r="M67" s="517"/>
      <c r="N67" s="517"/>
      <c r="O67" s="517"/>
      <c r="P67" s="517"/>
    </row>
    <row r="68" spans="1:16" ht="12.75" customHeight="1" thickBot="1">
      <c r="A68" s="8"/>
      <c r="H68" s="526"/>
      <c r="I68" s="527"/>
      <c r="J68" s="528"/>
      <c r="K68" s="521"/>
      <c r="L68" s="522"/>
      <c r="M68" s="518"/>
      <c r="N68" s="518"/>
      <c r="O68" s="518"/>
      <c r="P68" s="518"/>
    </row>
    <row r="69" spans="1:16" ht="12.75" customHeight="1">
      <c r="A69" s="8"/>
      <c r="H69" s="526"/>
      <c r="I69" s="527"/>
      <c r="J69" s="528"/>
      <c r="K69" s="519" t="s">
        <v>115</v>
      </c>
      <c r="L69" s="520"/>
      <c r="M69" s="517"/>
      <c r="N69" s="517"/>
      <c r="O69" s="517"/>
      <c r="P69" s="517"/>
    </row>
    <row r="70" spans="1:16" ht="12.75" customHeight="1" thickBot="1">
      <c r="A70" s="8"/>
      <c r="H70" s="529"/>
      <c r="I70" s="530"/>
      <c r="J70" s="531"/>
      <c r="K70" s="521"/>
      <c r="L70" s="522"/>
      <c r="M70" s="518"/>
      <c r="N70" s="518"/>
      <c r="O70" s="518"/>
      <c r="P70" s="518"/>
    </row>
    <row r="71" spans="8:16" ht="12.75" customHeight="1" thickBot="1">
      <c r="H71" s="514" t="s">
        <v>79</v>
      </c>
      <c r="I71" s="515"/>
      <c r="J71" s="515"/>
      <c r="K71" s="515"/>
      <c r="L71" s="516"/>
      <c r="M71" s="5"/>
      <c r="N71" s="5"/>
      <c r="O71" s="5"/>
      <c r="P71" s="5"/>
    </row>
  </sheetData>
  <sheetProtection/>
  <mergeCells count="161">
    <mergeCell ref="A1:P1"/>
    <mergeCell ref="A3:P3"/>
    <mergeCell ref="A4:P4"/>
    <mergeCell ref="A6:C8"/>
    <mergeCell ref="D6:E6"/>
    <mergeCell ref="F6:G6"/>
    <mergeCell ref="I6:L8"/>
    <mergeCell ref="M6:N6"/>
    <mergeCell ref="O6:P6"/>
    <mergeCell ref="D7:D8"/>
    <mergeCell ref="N7:N8"/>
    <mergeCell ref="O7:O8"/>
    <mergeCell ref="P7:P8"/>
    <mergeCell ref="A9:C9"/>
    <mergeCell ref="I9:L9"/>
    <mergeCell ref="E7:E8"/>
    <mergeCell ref="F7:F8"/>
    <mergeCell ref="G7:G8"/>
    <mergeCell ref="M7:M8"/>
    <mergeCell ref="N10:N11"/>
    <mergeCell ref="O10:O11"/>
    <mergeCell ref="P10:P11"/>
    <mergeCell ref="A11:A34"/>
    <mergeCell ref="B11:B23"/>
    <mergeCell ref="C11:C12"/>
    <mergeCell ref="D11:D12"/>
    <mergeCell ref="K14:L14"/>
    <mergeCell ref="K15:L15"/>
    <mergeCell ref="K16:L16"/>
    <mergeCell ref="A10:C10"/>
    <mergeCell ref="I10:L11"/>
    <mergeCell ref="M10:M11"/>
    <mergeCell ref="J23:J29"/>
    <mergeCell ref="K23:L23"/>
    <mergeCell ref="K29:L29"/>
    <mergeCell ref="E11:E12"/>
    <mergeCell ref="F11:F12"/>
    <mergeCell ref="G11:G12"/>
    <mergeCell ref="I12:I50"/>
    <mergeCell ref="J12:J22"/>
    <mergeCell ref="K12:L12"/>
    <mergeCell ref="K13:L13"/>
    <mergeCell ref="K24:L24"/>
    <mergeCell ref="K25:L25"/>
    <mergeCell ref="K26:L26"/>
    <mergeCell ref="K27:L27"/>
    <mergeCell ref="K28:L28"/>
    <mergeCell ref="K17:K18"/>
    <mergeCell ref="K19:L19"/>
    <mergeCell ref="K20:K21"/>
    <mergeCell ref="K22:L22"/>
    <mergeCell ref="D31:D32"/>
    <mergeCell ref="E31:E32"/>
    <mergeCell ref="F31:F32"/>
    <mergeCell ref="G29:G30"/>
    <mergeCell ref="B24:B28"/>
    <mergeCell ref="G31:G32"/>
    <mergeCell ref="K31:L31"/>
    <mergeCell ref="K32:L32"/>
    <mergeCell ref="B33:B34"/>
    <mergeCell ref="K33:L33"/>
    <mergeCell ref="K34:L34"/>
    <mergeCell ref="B29:B32"/>
    <mergeCell ref="C29:C30"/>
    <mergeCell ref="D29:D30"/>
    <mergeCell ref="E29:E30"/>
    <mergeCell ref="F29:F30"/>
    <mergeCell ref="K35:L35"/>
    <mergeCell ref="K36:L36"/>
    <mergeCell ref="A37:G37"/>
    <mergeCell ref="K37:L37"/>
    <mergeCell ref="J30:J49"/>
    <mergeCell ref="K30:L30"/>
    <mergeCell ref="C31:C32"/>
    <mergeCell ref="E38:E41"/>
    <mergeCell ref="F38:F41"/>
    <mergeCell ref="G38:G41"/>
    <mergeCell ref="K38:L38"/>
    <mergeCell ref="K39:L39"/>
    <mergeCell ref="K40:L40"/>
    <mergeCell ref="K41:L41"/>
    <mergeCell ref="A42:D42"/>
    <mergeCell ref="K42:L42"/>
    <mergeCell ref="A38:D41"/>
    <mergeCell ref="A43:D43"/>
    <mergeCell ref="K43:L43"/>
    <mergeCell ref="A44:D44"/>
    <mergeCell ref="K44:L44"/>
    <mergeCell ref="A45:D45"/>
    <mergeCell ref="K45:L45"/>
    <mergeCell ref="A46:D46"/>
    <mergeCell ref="K46:L46"/>
    <mergeCell ref="A47:D47"/>
    <mergeCell ref="K47:L47"/>
    <mergeCell ref="A48:D48"/>
    <mergeCell ref="K48:L48"/>
    <mergeCell ref="A49:D49"/>
    <mergeCell ref="K49:L49"/>
    <mergeCell ref="A50:D50"/>
    <mergeCell ref="J50:L50"/>
    <mergeCell ref="A51:D51"/>
    <mergeCell ref="I51:K54"/>
    <mergeCell ref="L51:L52"/>
    <mergeCell ref="A52:D52"/>
    <mergeCell ref="A53:D53"/>
    <mergeCell ref="L53:L54"/>
    <mergeCell ref="A54:D54"/>
    <mergeCell ref="M51:M52"/>
    <mergeCell ref="N51:N52"/>
    <mergeCell ref="O51:O52"/>
    <mergeCell ref="P51:P52"/>
    <mergeCell ref="M53:M54"/>
    <mergeCell ref="N53:N54"/>
    <mergeCell ref="O53:O54"/>
    <mergeCell ref="P53:P54"/>
    <mergeCell ref="N55:N56"/>
    <mergeCell ref="O55:O56"/>
    <mergeCell ref="P55:P56"/>
    <mergeCell ref="A56:D56"/>
    <mergeCell ref="A55:D55"/>
    <mergeCell ref="I55:K58"/>
    <mergeCell ref="L55:L56"/>
    <mergeCell ref="M55:M56"/>
    <mergeCell ref="A57:D57"/>
    <mergeCell ref="L57:L58"/>
    <mergeCell ref="N57:N58"/>
    <mergeCell ref="O57:O58"/>
    <mergeCell ref="P57:P58"/>
    <mergeCell ref="A58:D58"/>
    <mergeCell ref="M57:M58"/>
    <mergeCell ref="A59:D59"/>
    <mergeCell ref="A60:D60"/>
    <mergeCell ref="H60:L62"/>
    <mergeCell ref="M60:N60"/>
    <mergeCell ref="O60:P60"/>
    <mergeCell ref="A61:D61"/>
    <mergeCell ref="M61:M62"/>
    <mergeCell ref="N61:N62"/>
    <mergeCell ref="O61:O62"/>
    <mergeCell ref="P61:P62"/>
    <mergeCell ref="A62:D63"/>
    <mergeCell ref="E62:E63"/>
    <mergeCell ref="F62:F63"/>
    <mergeCell ref="G62:G63"/>
    <mergeCell ref="M67:M68"/>
    <mergeCell ref="N67:N68"/>
    <mergeCell ref="H63:L63"/>
    <mergeCell ref="H64:J66"/>
    <mergeCell ref="K64:L64"/>
    <mergeCell ref="K65:L65"/>
    <mergeCell ref="K66:L66"/>
    <mergeCell ref="H71:L71"/>
    <mergeCell ref="O67:O68"/>
    <mergeCell ref="P67:P68"/>
    <mergeCell ref="K69:L70"/>
    <mergeCell ref="M69:M70"/>
    <mergeCell ref="N69:N70"/>
    <mergeCell ref="O69:O70"/>
    <mergeCell ref="P69:P70"/>
    <mergeCell ref="H67:J70"/>
    <mergeCell ref="K67:L68"/>
  </mergeCells>
  <printOptions/>
  <pageMargins left="0.19" right="0.16" top="0.17" bottom="0.54" header="0.13" footer="0.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Palat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Metodic</dc:creator>
  <cp:keywords/>
  <dc:description/>
  <cp:lastModifiedBy>Metodic</cp:lastModifiedBy>
  <cp:lastPrinted>2009-02-09T08:29:37Z</cp:lastPrinted>
  <dcterms:created xsi:type="dcterms:W3CDTF">2004-10-21T06:28:55Z</dcterms:created>
  <dcterms:modified xsi:type="dcterms:W3CDTF">2012-08-08T13:19:57Z</dcterms:modified>
  <cp:category/>
  <cp:version/>
  <cp:contentType/>
  <cp:contentStatus/>
</cp:coreProperties>
</file>